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esktop\SALUD SEPT 2021\"/>
    </mc:Choice>
  </mc:AlternateContent>
  <bookViews>
    <workbookView xWindow="0" yWindow="0" windowWidth="28800" windowHeight="12435"/>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 hidden="1">Concentrado_PB!$B$3:$I$1031</definedName>
    <definedName name="_xlcn.WorksheetConnection_FM_URG_Trimestral.xlsxTabla1" hidden="1">UGR_cat[]</definedName>
    <definedName name="_xlnm.Print_Area" localSheetId="0">'IR PP'!$C$1:$AE$60</definedName>
    <definedName name="ENCABEZADOS" localSheetId="0">'IR PP'!$H$5:$AA$12</definedName>
    <definedName name="IMPRESION" localSheetId="0">'IR PP'!$H$1:$AA$47</definedName>
    <definedName name="_xlnm.Print_Titles" localSheetId="0">'IR PP'!$5:$12</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42" i="9" l="1"/>
  <c r="G47" i="9" l="1"/>
  <c r="AD49" i="9" l="1"/>
  <c r="L49" i="9"/>
  <c r="AD48" i="9"/>
  <c r="L48" i="9"/>
  <c r="AD14" i="9" l="1"/>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F15" i="9" l="1"/>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I9" i="9" l="1"/>
  <c r="A3" i="10" l="1"/>
  <c r="GQ606" i="10"/>
  <c r="GP606" i="10"/>
  <c r="GO606" i="10"/>
  <c r="GN606" i="10"/>
  <c r="GM606" i="10"/>
  <c r="GQ598" i="10"/>
  <c r="GP598" i="10"/>
  <c r="GO598" i="10"/>
  <c r="GN598" i="10"/>
  <c r="GM598" i="10"/>
  <c r="GQ571" i="10"/>
  <c r="GP571" i="10"/>
  <c r="GO571" i="10"/>
  <c r="GN571" i="10"/>
  <c r="GM571" i="10"/>
  <c r="GQ563" i="10"/>
  <c r="GP563" i="10"/>
  <c r="GO563" i="10"/>
  <c r="GN563" i="10"/>
  <c r="GM563" i="10"/>
  <c r="I13" i="9" l="1"/>
  <c r="F14" i="9"/>
  <c r="F13" i="9"/>
  <c r="G13" i="9"/>
  <c r="G14" i="9"/>
  <c r="I47" i="9"/>
  <c r="H14" i="9"/>
  <c r="B14" i="9" s="1"/>
  <c r="P14" i="9" s="1"/>
  <c r="H13" i="9"/>
  <c r="B13" i="9" s="1"/>
  <c r="D13" i="9" s="1"/>
  <c r="I15" i="9"/>
  <c r="I17" i="9"/>
  <c r="I19" i="9"/>
  <c r="I21" i="9"/>
  <c r="H23" i="9"/>
  <c r="B23" i="9" s="1"/>
  <c r="E23" i="9" s="1"/>
  <c r="H25" i="9"/>
  <c r="B25" i="9" s="1"/>
  <c r="I28" i="9"/>
  <c r="I30" i="9"/>
  <c r="I32" i="9"/>
  <c r="I34" i="9"/>
  <c r="I36" i="9"/>
  <c r="I38" i="9"/>
  <c r="I40" i="9"/>
  <c r="I42" i="9"/>
  <c r="H44" i="9"/>
  <c r="B44" i="9" s="1"/>
  <c r="D44" i="9" s="1"/>
  <c r="H46" i="9"/>
  <c r="B46" i="9" s="1"/>
  <c r="C46" i="9" s="1"/>
  <c r="H18" i="9"/>
  <c r="B18" i="9" s="1"/>
  <c r="H22" i="9"/>
  <c r="B22" i="9" s="1"/>
  <c r="I23" i="9"/>
  <c r="I25" i="9"/>
  <c r="H29" i="9"/>
  <c r="B29" i="9" s="1"/>
  <c r="D29" i="9" s="1"/>
  <c r="H31" i="9"/>
  <c r="B31" i="9" s="1"/>
  <c r="H33" i="9"/>
  <c r="B33" i="9" s="1"/>
  <c r="E33" i="9" s="1"/>
  <c r="H35" i="9"/>
  <c r="B35" i="9" s="1"/>
  <c r="E35" i="9" s="1"/>
  <c r="H37" i="9"/>
  <c r="B37" i="9" s="1"/>
  <c r="H39" i="9"/>
  <c r="B39" i="9" s="1"/>
  <c r="H41" i="9"/>
  <c r="B41" i="9" s="1"/>
  <c r="D41" i="9" s="1"/>
  <c r="I44" i="9"/>
  <c r="I46" i="9"/>
  <c r="H20" i="9"/>
  <c r="B20" i="9" s="1"/>
  <c r="H27" i="9"/>
  <c r="B27" i="9" s="1"/>
  <c r="C27" i="9" s="1"/>
  <c r="I14" i="9"/>
  <c r="I16" i="9"/>
  <c r="I18" i="9"/>
  <c r="I20" i="9"/>
  <c r="I22" i="9"/>
  <c r="H24" i="9"/>
  <c r="B24" i="9" s="1"/>
  <c r="H26" i="9"/>
  <c r="B26" i="9" s="1"/>
  <c r="I27" i="9"/>
  <c r="I29" i="9"/>
  <c r="I31" i="9"/>
  <c r="I33" i="9"/>
  <c r="I35" i="9"/>
  <c r="I37" i="9"/>
  <c r="I39" i="9"/>
  <c r="I41" i="9"/>
  <c r="H43" i="9"/>
  <c r="B43" i="9" s="1"/>
  <c r="C43" i="9" s="1"/>
  <c r="H45" i="9"/>
  <c r="B45" i="9" s="1"/>
  <c r="H47" i="9"/>
  <c r="B47" i="9" s="1"/>
  <c r="H16" i="9"/>
  <c r="B16" i="9" s="1"/>
  <c r="H15" i="9"/>
  <c r="B15" i="9" s="1"/>
  <c r="H17" i="9"/>
  <c r="B17" i="9" s="1"/>
  <c r="H19" i="9"/>
  <c r="B19" i="9" s="1"/>
  <c r="H21" i="9"/>
  <c r="B21" i="9" s="1"/>
  <c r="I24" i="9"/>
  <c r="I26" i="9"/>
  <c r="H28" i="9"/>
  <c r="B28" i="9" s="1"/>
  <c r="H30" i="9"/>
  <c r="B30" i="9" s="1"/>
  <c r="H32" i="9"/>
  <c r="B32" i="9" s="1"/>
  <c r="H34" i="9"/>
  <c r="B34" i="9" s="1"/>
  <c r="H36" i="9"/>
  <c r="B36" i="9" s="1"/>
  <c r="H38" i="9"/>
  <c r="B38" i="9" s="1"/>
  <c r="H40" i="9"/>
  <c r="B40" i="9" s="1"/>
  <c r="H42" i="9"/>
  <c r="B42" i="9" s="1"/>
  <c r="I43" i="9"/>
  <c r="I45" i="9"/>
  <c r="C25" i="9"/>
  <c r="E25" i="9"/>
  <c r="E39" i="9"/>
  <c r="D39" i="9"/>
  <c r="E22" i="9"/>
  <c r="D22" i="9"/>
  <c r="E20" i="9"/>
  <c r="D43" i="9" l="1"/>
  <c r="E43" i="9"/>
  <c r="D35" i="9"/>
  <c r="D46" i="9"/>
  <c r="D27" i="9"/>
  <c r="E46" i="9"/>
  <c r="E27" i="9"/>
  <c r="W42" i="9"/>
  <c r="S42" i="9"/>
  <c r="L42" i="9"/>
  <c r="V42" i="9"/>
  <c r="M42" i="9"/>
  <c r="Y42" i="9"/>
  <c r="X42" i="9"/>
  <c r="P42" i="9"/>
  <c r="W34" i="9"/>
  <c r="S34" i="9"/>
  <c r="L34" i="9"/>
  <c r="Z34" i="9"/>
  <c r="V34" i="9"/>
  <c r="M34" i="9"/>
  <c r="Y34" i="9"/>
  <c r="X34" i="9"/>
  <c r="P34" i="9"/>
  <c r="X17" i="9"/>
  <c r="P17" i="9"/>
  <c r="M17" i="9"/>
  <c r="W17" i="9"/>
  <c r="S17" i="9"/>
  <c r="Z17" i="9"/>
  <c r="V17" i="9"/>
  <c r="Y17" i="9"/>
  <c r="L17" i="9"/>
  <c r="X45" i="9"/>
  <c r="P45" i="9"/>
  <c r="M45" i="9"/>
  <c r="W45" i="9"/>
  <c r="S45" i="9"/>
  <c r="Z45" i="9"/>
  <c r="V45" i="9"/>
  <c r="Y45" i="9"/>
  <c r="L45" i="9"/>
  <c r="V35" i="9"/>
  <c r="L35" i="9"/>
  <c r="P35" i="9"/>
  <c r="M35" i="9"/>
  <c r="S35" i="9"/>
  <c r="W46" i="9"/>
  <c r="S46" i="9"/>
  <c r="L46" i="9"/>
  <c r="Z46" i="9"/>
  <c r="V46" i="9"/>
  <c r="M46" i="9"/>
  <c r="Y46" i="9"/>
  <c r="X46" i="9"/>
  <c r="P46" i="9"/>
  <c r="X13" i="9"/>
  <c r="P13" i="9"/>
  <c r="W13" i="9"/>
  <c r="S13" i="9"/>
  <c r="Z13" i="9"/>
  <c r="V13" i="9"/>
  <c r="L13" i="9"/>
  <c r="Y13" i="9"/>
  <c r="M13" i="9"/>
  <c r="Y40" i="9"/>
  <c r="X40" i="9"/>
  <c r="P40" i="9"/>
  <c r="W40" i="9"/>
  <c r="S40" i="9"/>
  <c r="L40" i="9"/>
  <c r="Z40" i="9"/>
  <c r="V40" i="9"/>
  <c r="M40" i="9"/>
  <c r="Y32" i="9"/>
  <c r="X32" i="9"/>
  <c r="P32" i="9"/>
  <c r="W32" i="9"/>
  <c r="S32" i="9"/>
  <c r="L32" i="9"/>
  <c r="Z32" i="9"/>
  <c r="V32" i="9"/>
  <c r="M32" i="9"/>
  <c r="Z15" i="9"/>
  <c r="V15" i="9"/>
  <c r="Y15" i="9"/>
  <c r="L15" i="9"/>
  <c r="X15" i="9"/>
  <c r="P15" i="9"/>
  <c r="M15" i="9"/>
  <c r="W15" i="9"/>
  <c r="S15" i="9"/>
  <c r="V43" i="9"/>
  <c r="L43" i="9"/>
  <c r="P43" i="9"/>
  <c r="M43" i="9"/>
  <c r="W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Y44" i="9"/>
  <c r="X44" i="9"/>
  <c r="P44" i="9"/>
  <c r="W44" i="9"/>
  <c r="S44" i="9"/>
  <c r="L44" i="9"/>
  <c r="Z44" i="9"/>
  <c r="V44" i="9"/>
  <c r="M44" i="9"/>
  <c r="W14" i="9"/>
  <c r="S14" i="9"/>
  <c r="L14" i="9"/>
  <c r="Z14" i="9"/>
  <c r="V14" i="9"/>
  <c r="M14" i="9"/>
  <c r="Y14" i="9"/>
  <c r="X1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W22" i="9"/>
  <c r="S22" i="9"/>
  <c r="L22" i="9"/>
  <c r="Z22" i="9"/>
  <c r="V22" i="9"/>
  <c r="M22" i="9"/>
  <c r="Y22" i="9"/>
  <c r="X22" i="9"/>
  <c r="P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Z47" i="9"/>
  <c r="V47" i="9"/>
  <c r="Y47" i="9"/>
  <c r="L47" i="9"/>
  <c r="X47" i="9"/>
  <c r="P47" i="9"/>
  <c r="M47" i="9"/>
  <c r="W47" i="9"/>
  <c r="S47" i="9"/>
  <c r="Y24" i="9"/>
  <c r="X24" i="9"/>
  <c r="P24" i="9"/>
  <c r="W24" i="9"/>
  <c r="S24" i="9"/>
  <c r="L24" i="9"/>
  <c r="Z24" i="9"/>
  <c r="V24" i="9"/>
  <c r="M24" i="9"/>
  <c r="X37" i="9"/>
  <c r="P37" i="9"/>
  <c r="M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15" i="9"/>
  <c r="D15" i="9"/>
  <c r="E15" i="9"/>
  <c r="C35" i="9"/>
  <c r="E21" i="9"/>
  <c r="D32" i="9"/>
  <c r="D18" i="9"/>
  <c r="E47" i="9"/>
  <c r="C24" i="9"/>
  <c r="C47" i="9"/>
  <c r="C40" i="9"/>
  <c r="D40" i="9"/>
  <c r="C32" i="9"/>
  <c r="E14"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C13" i="9"/>
  <c r="E13" i="9"/>
  <c r="D34" i="9"/>
  <c r="C42" i="9"/>
  <c r="D14" i="9"/>
  <c r="D28" i="9"/>
  <c r="C26" i="9"/>
  <c r="D19" i="9"/>
  <c r="C16" i="9"/>
  <c r="E41" i="9"/>
  <c r="C33" i="9"/>
  <c r="E44" i="9"/>
  <c r="D24" i="9"/>
  <c r="D42" i="9"/>
  <c r="E19" i="9"/>
  <c r="D17" i="9"/>
  <c r="E36" i="9"/>
  <c r="C41" i="9"/>
  <c r="D26" i="9"/>
  <c r="C22" i="9"/>
  <c r="C39" i="9"/>
  <c r="E34" i="9"/>
  <c r="C14" i="9"/>
  <c r="C28" i="9"/>
  <c r="D31" i="9"/>
  <c r="C44" i="9"/>
  <c r="C20" i="9"/>
  <c r="D36" i="9"/>
  <c r="E28" i="9"/>
  <c r="C31" i="9"/>
  <c r="D30"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
        </x15:connection>
      </ext>
    </extLst>
  </connection>
</connections>
</file>

<file path=xl/sharedStrings.xml><?xml version="1.0" encoding="utf-8"?>
<sst xmlns="http://schemas.openxmlformats.org/spreadsheetml/2006/main" count="61797" uniqueCount="16564">
  <si>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</si>
  <si>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</si>
  <si>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</si>
  <si>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</si>
  <si>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</si>
  <si>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</si>
  <si>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</si>
  <si>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</si>
  <si>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</si>
  <si>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</si>
  <si>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</si>
  <si>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</si>
  <si>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</si>
  <si>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</si>
  <si>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</si>
  <si>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</si>
  <si>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</si>
  <si>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</si>
  <si>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</si>
  <si>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</si>
  <si>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</si>
  <si>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</si>
  <si>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</si>
  <si>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</si>
  <si>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</si>
  <si>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</si>
  <si>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</si>
  <si>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</si>
  <si>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</si>
  <si>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</si>
  <si>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</si>
  <si>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</si>
  <si>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</si>
  <si>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</si>
  <si>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</si>
  <si>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</si>
  <si>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</si>
  <si>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</si>
  <si>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</si>
  <si>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</si>
  <si>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</si>
  <si>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</si>
  <si>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</si>
  <si>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</si>
  <si>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</si>
  <si>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</si>
  <si>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</si>
  <si>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</si>
  <si>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</si>
  <si>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</si>
  <si>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</si>
  <si>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</si>
  <si>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</si>
  <si>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</si>
  <si>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</si>
  <si>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</si>
  <si>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</si>
  <si>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</si>
  <si>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</si>
  <si>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</si>
  <si>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</si>
  <si>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</si>
  <si>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</si>
  <si>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</si>
  <si>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</si>
  <si>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</si>
  <si>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</si>
  <si>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</si>
  <si>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</si>
  <si>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</si>
  <si>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</si>
  <si>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</si>
  <si>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</si>
  <si>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</si>
  <si>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</si>
  <si>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</si>
  <si>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</si>
  <si>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</si>
  <si>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</si>
  <si>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</si>
  <si>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</si>
  <si>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</si>
  <si>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</si>
  <si>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</si>
  <si>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</si>
  <si>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</si>
  <si>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</si>
  <si>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</si>
  <si>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</si>
  <si>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</si>
  <si>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</si>
  <si>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</si>
  <si>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</si>
  <si>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</si>
  <si>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</si>
  <si>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</si>
  <si>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</si>
  <si>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</si>
  <si>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</si>
  <si>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</si>
  <si>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</si>
  <si>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</si>
  <si>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</si>
  <si>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</si>
  <si>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</si>
  <si>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</si>
  <si>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</si>
  <si>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</si>
  <si>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</si>
  <si>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</si>
  <si>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</si>
  <si>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</si>
  <si>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</si>
  <si>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</si>
  <si>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</si>
  <si>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</si>
  <si>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</si>
  <si>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</si>
  <si>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</si>
  <si>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</si>
  <si>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</si>
  <si>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</si>
  <si>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</si>
  <si>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</si>
  <si>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</si>
  <si>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</si>
  <si>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</si>
  <si>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</si>
  <si>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</si>
  <si>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</si>
  <si>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</si>
  <si>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</si>
  <si>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</si>
  <si>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</si>
  <si>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</si>
  <si>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</si>
  <si>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</si>
  <si>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</si>
  <si>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</si>
  <si>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</si>
  <si>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</si>
  <si>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</si>
  <si>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</si>
  <si>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</si>
  <si>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</si>
  <si>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</si>
  <si>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</si>
  <si>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</si>
  <si>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</si>
  <si>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</si>
  <si>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</si>
  <si>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</si>
  <si>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</si>
  <si>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</si>
  <si>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</si>
  <si>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</si>
  <si>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</si>
  <si>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</si>
  <si>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</si>
  <si>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</si>
  <si>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</si>
  <si>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</si>
  <si>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</si>
  <si>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</si>
  <si>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</si>
  <si>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</si>
  <si>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</si>
  <si>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</si>
  <si>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</si>
  <si>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</si>
  <si>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</si>
  <si>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</si>
  <si>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</si>
  <si>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</si>
  <si>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</si>
  <si>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</si>
  <si>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</si>
  <si>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</si>
  <si>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</si>
  <si>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</si>
  <si>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</si>
  <si>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</si>
  <si>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</si>
  <si>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</si>
  <si>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</si>
  <si>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</si>
  <si>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</si>
  <si>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</si>
  <si>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</si>
  <si>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</si>
  <si>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</si>
  <si>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</si>
  <si>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</si>
  <si>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</si>
  <si>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</si>
  <si>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</si>
  <si>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</si>
  <si>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</si>
  <si>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</si>
  <si>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</si>
  <si>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</si>
  <si>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</si>
  <si>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</si>
  <si>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</si>
  <si>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</si>
  <si>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</si>
  <si>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</si>
  <si>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</si>
  <si>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</si>
  <si>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</si>
  <si>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</si>
  <si>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</si>
  <si>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</si>
  <si>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</si>
  <si>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</si>
  <si>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</si>
  <si>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</si>
  <si>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</si>
  <si>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</si>
  <si>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</si>
  <si>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</si>
  <si>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</si>
  <si>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</si>
  <si>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</si>
  <si>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</si>
  <si>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</si>
  <si>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</si>
  <si>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</si>
  <si>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</si>
  <si>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</si>
  <si>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</si>
  <si>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</si>
  <si>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</si>
  <si>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</si>
  <si>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</si>
  <si>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</si>
  <si>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</si>
  <si>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</si>
  <si>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</si>
  <si>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</si>
  <si>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</si>
  <si>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</si>
  <si>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</si>
  <si>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</si>
  <si>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</si>
  <si>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</si>
  <si>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</si>
  <si>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</si>
  <si>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</si>
  <si>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</si>
  <si>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</si>
  <si>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</si>
  <si>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</si>
  <si>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</si>
  <si>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</si>
  <si>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</si>
  <si>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</si>
  <si>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</si>
  <si>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</si>
  <si>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</si>
  <si>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</si>
  <si>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</si>
  <si>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</si>
  <si>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</si>
  <si>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</si>
  <si>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</si>
  <si>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</si>
  <si>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</si>
  <si>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</si>
  <si>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</si>
  <si>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</si>
  <si>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</si>
  <si>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</si>
  <si>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</si>
  <si>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</si>
  <si>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</si>
  <si>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</si>
  <si>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</si>
  <si>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</si>
  <si>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</si>
  <si>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</si>
  <si>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</si>
  <si>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</si>
  <si>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</si>
  <si>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</si>
  <si>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</si>
  <si>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</si>
  <si>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</si>
  <si>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</si>
  <si>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</si>
  <si>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</si>
  <si>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</si>
  <si>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</si>
  <si>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</si>
  <si>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</si>
  <si>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</si>
  <si>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</si>
  <si>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</si>
  <si>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</si>
  <si>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</si>
  <si>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</si>
  <si>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</si>
  <si>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</si>
  <si>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</si>
  <si>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</si>
  <si>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</si>
  <si>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</si>
  <si>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</si>
  <si>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</si>
  <si>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</si>
  <si>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</si>
  <si>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</si>
  <si>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</si>
  <si>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</si>
  <si>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</si>
  <si>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</si>
  <si>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</si>
  <si>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</si>
  <si>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</si>
  <si>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</si>
  <si>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</si>
  <si>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</si>
  <si>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</si>
  <si>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</si>
  <si>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</si>
  <si>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</si>
  <si>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</si>
  <si>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</si>
  <si>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</si>
  <si>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</si>
  <si>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</si>
  <si>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</si>
  <si>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</si>
  <si>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</si>
  <si>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</si>
  <si>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</si>
  <si>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</si>
  <si>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</si>
  <si>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</si>
  <si>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</si>
  <si>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</si>
  <si>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</si>
  <si>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</si>
  <si>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</si>
  <si>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</si>
  <si>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</si>
  <si>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</si>
  <si>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</si>
  <si>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</si>
  <si>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</si>
  <si>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</si>
  <si>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</si>
  <si>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</si>
  <si>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</si>
  <si>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</si>
  <si>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</si>
  <si>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</si>
  <si>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</si>
  <si>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</si>
  <si>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</si>
  <si>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</si>
  <si>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</si>
  <si>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</si>
  <si>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</si>
  <si>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</si>
  <si>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</si>
  <si>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</si>
  <si>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</si>
  <si>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</si>
  <si>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</si>
  <si>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</si>
  <si>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</si>
  <si>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</si>
  <si>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</si>
  <si>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</si>
  <si>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</si>
  <si>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</si>
  <si>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</si>
  <si>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</si>
  <si>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</si>
  <si>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</si>
  <si>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</si>
  <si>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</si>
  <si>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</si>
  <si>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</si>
  <si>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</si>
  <si>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</si>
  <si>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</si>
  <si>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</si>
  <si>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</si>
  <si>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</si>
  <si>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</si>
  <si>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</si>
  <si>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</si>
  <si>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</si>
  <si>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</si>
  <si>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</si>
  <si>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</si>
  <si>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</si>
  <si>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</si>
  <si>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</si>
  <si>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</si>
  <si>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</si>
  <si>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</si>
  <si>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</si>
  <si>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</si>
  <si>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</si>
  <si>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</si>
  <si>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</si>
  <si>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</si>
  <si>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</si>
  <si>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</si>
  <si>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</si>
  <si>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</si>
  <si>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</si>
  <si>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</si>
  <si>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</si>
  <si>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</si>
  <si>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</si>
  <si>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</si>
  <si>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</si>
  <si>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</si>
  <si>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</si>
  <si>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</si>
  <si>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</si>
  <si>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</si>
  <si>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</si>
  <si>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</si>
  <si>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</si>
  <si>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</si>
  <si>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</si>
  <si>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</si>
  <si>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</si>
  <si>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</si>
  <si>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</si>
  <si>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</si>
  <si>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</si>
  <si>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</si>
  <si>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</si>
  <si>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</si>
  <si>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</si>
  <si>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</si>
  <si>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</si>
  <si>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</si>
  <si>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</si>
  <si>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</si>
  <si>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</si>
  <si>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</si>
  <si>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</si>
  <si>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</si>
  <si>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</si>
  <si>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</si>
  <si>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</si>
  <si>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</si>
  <si>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</si>
  <si>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</si>
  <si>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</si>
  <si>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</si>
  <si>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</si>
  <si>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</si>
  <si>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</si>
  <si>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</si>
  <si>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</si>
  <si>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</si>
  <si>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</si>
  <si>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</si>
  <si>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</si>
  <si>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</si>
  <si>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</si>
  <si>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</si>
  <si>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</si>
  <si>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</si>
  <si>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</si>
  <si>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</si>
  <si>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</si>
  <si>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</si>
  <si>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</si>
  <si>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</si>
  <si>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</si>
  <si>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</si>
  <si>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</si>
  <si>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</si>
  <si>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</si>
  <si>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</si>
  <si>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</si>
  <si>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</si>
  <si>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</si>
  <si>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</si>
  <si>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</si>
  <si>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</si>
  <si>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</si>
  <si>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</si>
  <si>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</si>
  <si>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</si>
  <si>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</si>
  <si>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</si>
  <si>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</si>
  <si>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</si>
  <si>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</si>
  <si>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</si>
  <si>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</si>
  <si>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</si>
  <si>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</si>
  <si>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</si>
  <si>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</si>
  <si>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</si>
  <si>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</si>
  <si>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</si>
  <si>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</si>
  <si>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</si>
  <si>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</si>
  <si>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</si>
  <si>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</si>
  <si>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</si>
  <si>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</si>
  <si>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</si>
  <si>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</si>
  <si>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</si>
  <si>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</si>
  <si>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</si>
  <si>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</si>
  <si>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</si>
  <si>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</si>
  <si>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</si>
  <si>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</si>
  <si>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</si>
  <si>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</si>
  <si>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</si>
  <si>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</si>
  <si>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</si>
  <si>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</si>
  <si>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</si>
  <si>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</si>
  <si>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</si>
  <si>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</si>
  <si>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</si>
  <si>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</si>
  <si>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</si>
  <si>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</si>
  <si>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</si>
  <si>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</si>
  <si>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</si>
  <si>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</si>
  <si>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</si>
  <si>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</si>
  <si>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</si>
  <si>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</si>
  <si>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</si>
  <si>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</si>
  <si>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</si>
  <si>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</si>
  <si>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</si>
  <si>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</si>
  <si>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</si>
  <si>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</si>
  <si>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</si>
  <si>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</si>
  <si>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</si>
  <si>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</si>
  <si>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</si>
  <si>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</si>
  <si>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</si>
  <si>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</si>
  <si>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</si>
  <si>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</si>
  <si>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</si>
  <si>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</si>
  <si>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</si>
  <si>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</si>
  <si>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</si>
  <si>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</si>
  <si>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</si>
  <si>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</si>
  <si>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</si>
  <si>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</si>
  <si>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</si>
  <si>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</si>
  <si>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</si>
  <si>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</si>
  <si>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</si>
  <si>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</si>
  <si>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</si>
  <si>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</si>
  <si>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</si>
  <si>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</si>
  <si>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</si>
  <si>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</si>
  <si>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</si>
  <si>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</si>
  <si>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</si>
  <si>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</si>
  <si>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</si>
  <si>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</si>
  <si>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</si>
  <si>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</si>
  <si>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</si>
  <si>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</si>
  <si>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</si>
  <si>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</si>
  <si>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</si>
  <si>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</si>
  <si>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</si>
  <si>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</si>
  <si>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</si>
  <si>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</si>
  <si>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</si>
  <si>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</si>
  <si>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</si>
  <si>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</si>
  <si>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</si>
  <si>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</si>
  <si>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</si>
  <si>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</si>
  <si>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</si>
  <si>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</si>
  <si>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</si>
  <si>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</si>
  <si>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</si>
  <si>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</si>
  <si>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</si>
  <si>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</si>
  <si>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</si>
  <si>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</si>
  <si>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</si>
  <si>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</si>
  <si>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</si>
  <si>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</si>
  <si>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</si>
  <si>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</si>
  <si>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</si>
  <si>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</si>
  <si>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</si>
  <si>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</si>
  <si>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</si>
  <si>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</si>
  <si>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</si>
  <si>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</si>
  <si>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</si>
  <si>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</si>
  <si>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</si>
  <si>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</si>
  <si>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</si>
  <si>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</si>
  <si>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</si>
  <si>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</si>
  <si>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</si>
  <si>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</si>
  <si>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</si>
  <si>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</si>
  <si>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</si>
  <si>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</si>
  <si>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</si>
  <si>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</si>
  <si>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</si>
  <si>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</si>
  <si>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</si>
  <si>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</si>
  <si>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</si>
  <si>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</si>
  <si>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</si>
  <si>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</si>
  <si>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</si>
  <si>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</si>
  <si>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</si>
  <si>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</si>
  <si>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</si>
  <si>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</si>
  <si>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</si>
  <si>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</si>
  <si>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</si>
  <si>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</si>
  <si>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</si>
  <si>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</si>
  <si>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</si>
  <si>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</si>
  <si>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</si>
  <si>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</si>
  <si>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</si>
  <si>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</si>
  <si>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</si>
  <si>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</si>
  <si>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</si>
  <si>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</si>
  <si>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</si>
  <si>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</si>
  <si>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</si>
  <si>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</si>
  <si>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</si>
  <si>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</si>
  <si>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</si>
  <si>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</si>
  <si>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</si>
  <si>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</si>
  <si>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</si>
  <si>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</si>
  <si>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</si>
  <si>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</si>
  <si>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</si>
  <si>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</si>
  <si>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</si>
  <si>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</si>
  <si>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</si>
  <si>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</si>
  <si>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</si>
  <si>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</si>
  <si>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</si>
  <si>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</si>
  <si>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</si>
  <si>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</si>
  <si>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</si>
  <si>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</si>
  <si>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</si>
  <si>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</si>
  <si>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</si>
  <si>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</si>
  <si>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</si>
  <si>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</si>
  <si>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</si>
  <si>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</si>
  <si>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</si>
  <si>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</si>
  <si>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</si>
  <si>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</si>
  <si>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</si>
  <si>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</si>
  <si>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</si>
  <si>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</si>
  <si>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</si>
  <si>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</si>
  <si>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</si>
  <si>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</si>
  <si>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</si>
  <si>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</si>
  <si>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</si>
  <si>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</si>
  <si>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</si>
  <si>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</si>
  <si>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</si>
  <si>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</si>
  <si>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</si>
  <si>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</si>
  <si>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</si>
  <si>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</si>
  <si>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</si>
  <si>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</si>
  <si>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</si>
  <si>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</si>
  <si>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</si>
  <si>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</si>
  <si>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</si>
  <si>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</si>
  <si>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</si>
  <si>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</si>
  <si>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</si>
  <si>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</si>
  <si>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</si>
  <si>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</si>
  <si>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</si>
  <si>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</si>
  <si>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</si>
  <si>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</si>
  <si>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</si>
  <si>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</si>
  <si>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</si>
  <si>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</si>
  <si>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</si>
  <si>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</si>
  <si>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</si>
  <si>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</si>
  <si>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</si>
  <si>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</si>
  <si>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</si>
  <si>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</si>
  <si>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</si>
  <si>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</si>
  <si>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</si>
  <si>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</si>
  <si>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</si>
  <si>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</si>
  <si>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</si>
  <si>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</si>
  <si>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</si>
  <si>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</si>
  <si>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</si>
  <si>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</si>
  <si>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</si>
  <si>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</si>
  <si>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</si>
  <si>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</si>
  <si>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</si>
  <si>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</si>
  <si>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</si>
  <si>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</si>
  <si>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</si>
  <si>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</si>
  <si>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</si>
  <si>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</si>
  <si>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</si>
  <si>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</si>
  <si>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</si>
  <si>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</si>
  <si>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</si>
  <si>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</si>
  <si>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</si>
  <si>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</si>
  <si>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</si>
  <si>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</si>
  <si>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</si>
  <si>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</si>
  <si>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</si>
  <si>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</si>
  <si>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</si>
  <si>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</si>
  <si>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</si>
  <si>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</si>
  <si>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</si>
  <si>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</si>
  <si>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</si>
  <si>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</si>
  <si>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</si>
  <si>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</si>
  <si>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</si>
  <si>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</si>
  <si>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</si>
  <si>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</si>
  <si>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</si>
  <si>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</si>
  <si>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</si>
  <si>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</si>
  <si>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</si>
  <si>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</si>
  <si>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</si>
  <si>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</si>
  <si>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</si>
  <si>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</si>
  <si>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</si>
  <si>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</si>
  <si>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</si>
  <si>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</si>
  <si>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</si>
  <si>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</si>
  <si>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</si>
  <si>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</si>
  <si>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</si>
  <si>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</si>
  <si>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</si>
  <si>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</si>
  <si>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</si>
  <si>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</si>
  <si>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</si>
  <si>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</si>
  <si>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</si>
  <si>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</si>
  <si>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</si>
  <si>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</si>
  <si>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</si>
  <si>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</si>
  <si>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</si>
  <si>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</si>
  <si>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</si>
  <si>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</si>
  <si>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</si>
  <si>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</si>
  <si>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</si>
  <si>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</si>
  <si>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</si>
  <si>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</si>
  <si>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</si>
  <si>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</si>
  <si>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</si>
  <si>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</si>
  <si>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</si>
  <si>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</si>
  <si>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</si>
  <si>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</si>
  <si>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</si>
  <si>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</si>
  <si>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</si>
  <si>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</si>
  <si>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</si>
  <si>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</si>
  <si>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</si>
  <si>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</si>
  <si>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</si>
  <si>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</si>
  <si>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</si>
  <si>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</si>
  <si>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</si>
  <si>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</si>
  <si>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</si>
  <si>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</si>
  <si>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</si>
  <si>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</si>
  <si>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</si>
  <si>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</si>
  <si>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</si>
  <si>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</si>
  <si>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</si>
  <si>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</si>
  <si>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</si>
  <si>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</si>
  <si>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</si>
  <si>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</si>
  <si>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</si>
  <si>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</si>
  <si>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</si>
  <si>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</si>
  <si>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</si>
  <si>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</si>
  <si>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</si>
  <si>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</si>
  <si>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</si>
  <si>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</si>
  <si>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</si>
  <si>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</si>
  <si>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</si>
  <si>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</si>
  <si>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</si>
  <si>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</si>
  <si>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</si>
  <si>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</si>
  <si>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</si>
  <si>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</si>
  <si>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</si>
  <si>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</si>
  <si>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</si>
  <si>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</si>
  <si>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</si>
  <si>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</si>
  <si>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</si>
  <si>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</si>
  <si>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</si>
  <si>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</si>
  <si>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</si>
  <si>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</si>
  <si>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</si>
  <si>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</si>
  <si>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</si>
  <si>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</si>
  <si>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</si>
  <si>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</si>
  <si>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</si>
  <si>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</si>
  <si>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</si>
  <si>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</si>
  <si>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</si>
  <si>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</si>
  <si>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</si>
  <si>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</si>
  <si>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</si>
  <si>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</si>
  <si>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</si>
  <si>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</si>
  <si>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</si>
  <si>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</si>
  <si>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</si>
  <si>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</si>
  <si>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</si>
  <si>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</si>
  <si>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</si>
  <si>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</si>
  <si>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</si>
  <si>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</si>
  <si>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</si>
  <si>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</si>
  <si>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</si>
  <si>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</si>
  <si>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</si>
  <si>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</si>
  <si>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</si>
  <si>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</si>
  <si>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</si>
  <si>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</si>
  <si>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</si>
  <si>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</si>
  <si>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</si>
  <si>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</si>
  <si>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</si>
  <si>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</si>
  <si>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</si>
  <si>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</si>
  <si>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</si>
  <si>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</si>
  <si>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</si>
  <si>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</si>
  <si>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</si>
  <si>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</si>
  <si>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</si>
  <si>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</si>
  <si>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</si>
  <si>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</si>
  <si>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</si>
  <si>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</si>
  <si>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</si>
  <si>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</si>
  <si>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</si>
  <si>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</si>
  <si>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</si>
  <si>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</si>
  <si>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</si>
  <si>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</si>
  <si>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</si>
  <si>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</si>
  <si>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</si>
  <si>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</si>
  <si>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</si>
  <si>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</si>
  <si>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</si>
  <si>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</si>
  <si>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</si>
  <si>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</si>
  <si>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</si>
  <si>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</si>
  <si>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</si>
  <si>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</si>
  <si>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</si>
  <si>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</si>
  <si>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</si>
  <si>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</si>
  <si>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</si>
  <si>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</si>
  <si>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</si>
  <si>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</si>
  <si>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</si>
  <si>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</si>
  <si>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</si>
  <si>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</si>
  <si>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</si>
  <si>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</si>
  <si>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</si>
  <si>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</si>
  <si>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</si>
  <si>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</si>
  <si>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</si>
  <si>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</si>
  <si>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</si>
  <si>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</si>
  <si>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</si>
  <si>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</si>
  <si>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</si>
  <si>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</si>
  <si>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</si>
  <si>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</si>
  <si>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</si>
  <si>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</si>
  <si>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</si>
  <si>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</si>
  <si>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</si>
  <si>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</si>
  <si>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</si>
  <si>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</si>
  <si>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</si>
  <si>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</si>
  <si>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</si>
  <si>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</si>
  <si>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</si>
  <si>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</si>
  <si>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</si>
  <si>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</si>
  <si>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</si>
  <si>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</si>
  <si>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</si>
  <si>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</si>
  <si>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</si>
  <si>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</si>
  <si>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</si>
  <si>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</si>
  <si>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</si>
  <si>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</si>
  <si>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</si>
  <si>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</si>
  <si>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</si>
  <si>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</si>
  <si>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</si>
  <si>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</si>
  <si>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</si>
  <si>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</si>
  <si>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</si>
  <si>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</si>
  <si>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</si>
  <si>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</si>
  <si>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</si>
  <si>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</si>
  <si>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</si>
  <si>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</si>
  <si>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</si>
  <si>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</si>
  <si>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</si>
  <si>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</si>
  <si>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</si>
  <si>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</si>
  <si>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</si>
  <si>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</si>
  <si>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</si>
  <si>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</si>
  <si>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</si>
  <si>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</si>
  <si>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</si>
  <si>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</si>
  <si>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</si>
  <si>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</si>
  <si>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</si>
  <si>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</si>
  <si>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</si>
  <si>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</si>
  <si>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</si>
  <si>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</si>
  <si>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</si>
  <si>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</si>
  <si>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</si>
  <si>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</si>
  <si>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</si>
  <si>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</si>
  <si>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</si>
  <si>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</si>
  <si>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</si>
  <si>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</si>
  <si>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</si>
  <si>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</si>
  <si>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</si>
  <si>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</si>
  <si>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</si>
  <si>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</si>
  <si>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</si>
  <si>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</si>
  <si>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</si>
  <si>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</si>
  <si>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</si>
  <si>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</si>
  <si>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</si>
  <si>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</si>
  <si>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</si>
  <si>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</si>
  <si>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</si>
  <si>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</si>
  <si>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</si>
  <si>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</si>
  <si>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</si>
  <si>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</si>
  <si>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</si>
  <si>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</si>
  <si>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</si>
  <si>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</si>
  <si>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</si>
  <si>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</si>
  <si>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</si>
  <si>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</si>
  <si>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</si>
  <si>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</si>
  <si>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</si>
  <si>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</si>
  <si>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</si>
  <si>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</si>
  <si>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</si>
  <si>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</si>
  <si>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</si>
  <si>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</si>
  <si>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</si>
  <si>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</si>
  <si>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</si>
  <si>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</si>
  <si>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</si>
  <si>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</si>
  <si>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</si>
  <si>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</si>
  <si>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</si>
  <si>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</si>
  <si>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</si>
  <si>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</si>
  <si>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</si>
  <si>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</si>
  <si>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</si>
  <si>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</si>
  <si>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</si>
  <si>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</si>
  <si>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</si>
  <si>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</si>
  <si>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</si>
  <si>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</si>
  <si>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</si>
  <si>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</si>
  <si>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</si>
  <si>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</si>
  <si>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</si>
  <si>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</si>
  <si>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</si>
  <si>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</si>
  <si>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</si>
  <si>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</si>
  <si>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</si>
  <si>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</si>
  <si>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</si>
  <si>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</si>
  <si>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</si>
  <si>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</si>
  <si>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</si>
  <si>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</si>
  <si>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</si>
  <si>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</si>
  <si>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</si>
  <si>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</si>
  <si>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</si>
  <si>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</si>
  <si>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</si>
  <si>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</si>
  <si>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</si>
  <si>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</si>
  <si>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</si>
  <si>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</si>
  <si>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</si>
  <si>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</si>
  <si>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</si>
  <si>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</si>
  <si>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</si>
  <si>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</si>
  <si>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</si>
  <si>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</si>
  <si>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</si>
  <si>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</si>
  <si>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</si>
  <si>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</si>
  <si>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</si>
  <si>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</si>
  <si>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</si>
  <si>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</si>
  <si>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</si>
  <si>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</si>
  <si>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</si>
  <si>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</si>
  <si>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</si>
  <si>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</si>
  <si>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</si>
  <si>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</si>
  <si>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</si>
  <si>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</si>
  <si>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</si>
  <si>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</si>
  <si>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</si>
  <si>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</si>
  <si>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</si>
  <si>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</si>
  <si>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</si>
  <si>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</si>
  <si>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</si>
  <si>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</si>
  <si>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</si>
  <si>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</si>
  <si>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</si>
  <si>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</si>
  <si>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</si>
  <si>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</si>
  <si>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</si>
  <si>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</si>
  <si>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</si>
  <si>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</si>
  <si>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</si>
  <si>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</si>
  <si>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</si>
  <si>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</si>
  <si>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</si>
  <si>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</si>
  <si>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</si>
  <si>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</si>
  <si>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</si>
  <si>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</si>
  <si>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</si>
  <si>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</si>
  <si>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</si>
  <si>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</si>
  <si>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</si>
  <si>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</si>
  <si>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</si>
  <si>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</si>
  <si>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</si>
  <si>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</si>
  <si>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</si>
  <si>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</si>
  <si>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</si>
  <si>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</si>
  <si>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</si>
  <si>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</si>
  <si>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</si>
  <si>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</si>
  <si>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</si>
  <si>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</si>
  <si>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</si>
  <si>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</si>
  <si>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</si>
  <si>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</si>
  <si>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</si>
  <si>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</si>
  <si>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</si>
  <si>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</si>
  <si>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</si>
  <si>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</si>
  <si>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</si>
  <si>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</si>
  <si>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</si>
  <si>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</si>
  <si>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</si>
  <si>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</si>
  <si>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</si>
  <si>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</si>
  <si>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</si>
  <si>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</si>
  <si>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</si>
  <si>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</si>
  <si>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</si>
  <si>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</si>
  <si>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</si>
  <si>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</si>
  <si>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</si>
  <si>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</si>
  <si>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</si>
  <si>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</si>
  <si>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</si>
  <si>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</si>
  <si>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</si>
  <si>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</si>
  <si>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</si>
  <si>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</si>
  <si>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</si>
  <si>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</si>
  <si>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</si>
  <si>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</si>
  <si>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</si>
  <si>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</si>
  <si>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</si>
  <si>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</si>
  <si>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</si>
  <si>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</si>
  <si>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</si>
  <si>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</si>
  <si>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</si>
  <si>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</si>
  <si>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</si>
  <si>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</si>
  <si>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</si>
  <si>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</si>
  <si>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</si>
  <si>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</si>
  <si>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</si>
  <si>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</si>
  <si>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</si>
  <si>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</si>
  <si>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</si>
  <si>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</si>
  <si>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</si>
  <si>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</si>
  <si>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</si>
  <si>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</si>
  <si>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</si>
  <si>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</si>
  <si>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</si>
  <si>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</si>
  <si>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</si>
  <si>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</si>
  <si>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</si>
  <si>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</si>
  <si>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</si>
  <si>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</si>
  <si>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</si>
  <si>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</si>
  <si>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</si>
  <si>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</si>
  <si>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</si>
  <si>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</si>
  <si>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</si>
  <si>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</si>
  <si>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</si>
  <si>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</si>
  <si>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</si>
  <si>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</si>
  <si>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</si>
  <si>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</si>
  <si>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</si>
  <si>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</si>
  <si>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</si>
  <si>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</si>
  <si>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</si>
  <si>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</si>
  <si>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</si>
  <si>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</si>
  <si>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</si>
  <si>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</si>
  <si>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</si>
  <si>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</si>
  <si>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</si>
  <si>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</si>
  <si>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</si>
  <si>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</si>
  <si>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</si>
  <si>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</si>
  <si>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</si>
  <si>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</si>
  <si>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</si>
  <si>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</si>
  <si>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</si>
  <si>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</si>
  <si>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</si>
  <si>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</si>
  <si>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</si>
  <si>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</si>
  <si>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</si>
  <si>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</si>
  <si>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</si>
  <si>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</si>
  <si>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</si>
  <si>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</si>
  <si>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</si>
  <si>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</si>
  <si>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</si>
  <si>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</si>
  <si>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</si>
  <si>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</si>
  <si>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</si>
  <si>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</si>
  <si>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</si>
  <si>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</si>
  <si>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</si>
  <si>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</si>
  <si>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</si>
  <si>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</si>
  <si>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</si>
  <si>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</si>
  <si>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</si>
  <si>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</si>
  <si>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</si>
  <si>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</si>
  <si>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</si>
  <si>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</si>
  <si>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</si>
  <si>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</si>
  <si>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</si>
  <si>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</si>
  <si>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</si>
  <si>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</si>
  <si>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</si>
  <si>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</si>
  <si>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</si>
  <si>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</si>
  <si>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</si>
  <si>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</si>
  <si>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</si>
  <si>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</si>
  <si>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</si>
  <si>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</si>
  <si>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</si>
  <si>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</si>
  <si>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</si>
  <si>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</si>
  <si>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</si>
  <si>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</si>
  <si>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</si>
  <si>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</si>
  <si>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</si>
  <si>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</si>
  <si>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</si>
  <si>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</si>
  <si>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</si>
  <si>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</si>
  <si>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</si>
  <si>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</si>
  <si>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</si>
  <si>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</si>
  <si>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</si>
  <si>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</si>
  <si>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</si>
  <si>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</si>
  <si>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</si>
  <si>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</si>
  <si>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</si>
  <si>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</si>
  <si>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</si>
  <si>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</si>
  <si>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</si>
  <si>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</si>
  <si>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</si>
  <si>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</si>
  <si>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</si>
  <si>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</si>
  <si>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</si>
  <si>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</si>
  <si>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</si>
  <si>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</si>
  <si>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</si>
  <si>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</si>
  <si>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</si>
  <si>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</si>
  <si>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</si>
  <si>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</si>
  <si>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</si>
  <si>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</si>
  <si>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</si>
  <si>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</si>
  <si>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</si>
  <si>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</si>
  <si>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</si>
  <si>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</si>
  <si>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</si>
  <si>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</si>
  <si>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</si>
  <si>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</si>
  <si>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</si>
  <si>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</si>
  <si>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</si>
  <si>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</si>
  <si>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</si>
  <si>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</si>
  <si>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</si>
  <si>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</si>
  <si>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</si>
  <si>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</si>
  <si>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</si>
  <si>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</si>
  <si>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</si>
  <si>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</si>
  <si>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</si>
  <si>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</si>
  <si>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</si>
  <si>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</si>
  <si>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</si>
  <si>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</si>
  <si>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</si>
  <si>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</si>
  <si>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</si>
  <si>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</si>
  <si>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</si>
  <si>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</si>
  <si>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</si>
  <si>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</si>
  <si>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</si>
  <si>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</si>
  <si>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</si>
  <si>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</si>
  <si>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</si>
  <si>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</si>
  <si>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</si>
  <si>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</si>
  <si>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</si>
  <si>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</si>
  <si>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</si>
  <si>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</si>
  <si>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</si>
  <si>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</si>
  <si>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</si>
  <si>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</si>
  <si>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</si>
  <si>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</si>
  <si>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</si>
  <si>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</si>
  <si>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</si>
  <si>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</si>
  <si>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</si>
  <si>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</si>
  <si>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</si>
  <si>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</si>
  <si>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</si>
  <si>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</si>
  <si>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</si>
  <si>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</si>
  <si>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</si>
  <si>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</si>
  <si>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</si>
  <si>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</si>
  <si>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</si>
  <si>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</si>
  <si>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</si>
  <si>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</si>
  <si>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</si>
  <si>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</si>
  <si>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</si>
  <si>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</si>
  <si>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</si>
  <si>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</si>
  <si>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</si>
  <si>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</si>
  <si>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</si>
  <si>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</si>
  <si>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</si>
  <si>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</si>
  <si>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</si>
  <si>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</si>
  <si>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</si>
  <si>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</si>
  <si>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</si>
  <si>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</si>
  <si>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</si>
  <si>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</si>
  <si>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</si>
  <si>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</si>
  <si>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</si>
  <si>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</si>
  <si>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</si>
  <si>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</si>
  <si>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</si>
  <si>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</si>
  <si>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</si>
  <si>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</si>
  <si>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</si>
  <si>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</si>
  <si>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</si>
  <si>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</si>
  <si>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</si>
  <si>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</si>
  <si>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</si>
  <si>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</si>
  <si>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</si>
  <si>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</si>
  <si>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</si>
  <si>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</si>
  <si>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</si>
  <si>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</si>
  <si>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</si>
  <si>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</si>
  <si>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</si>
  <si>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</si>
  <si>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</si>
  <si>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</si>
  <si>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</si>
  <si>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</si>
  <si>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</si>
  <si>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</si>
  <si>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</si>
  <si>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</si>
  <si>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</si>
  <si>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</si>
  <si>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</si>
  <si>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</si>
  <si>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</si>
  <si>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</si>
  <si>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</si>
  <si>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</si>
  <si>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</si>
  <si>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</si>
  <si>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</si>
  <si>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</si>
  <si>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</si>
  <si>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</si>
  <si>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</si>
  <si>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</si>
  <si>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</si>
  <si>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</si>
  <si>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</si>
  <si>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</si>
  <si>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</si>
  <si>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</si>
  <si>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</si>
  <si>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</si>
  <si>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</si>
  <si>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</si>
  <si>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</si>
  <si>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</si>
  <si>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</si>
  <si>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</si>
  <si>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</si>
  <si>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</si>
  <si>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</si>
  <si>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</si>
  <si>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</si>
  <si>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</si>
  <si>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</si>
  <si>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</si>
  <si>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</si>
  <si>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</si>
  <si>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</si>
  <si>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</si>
  <si>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</si>
  <si>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</si>
  <si>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</si>
  <si>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</si>
  <si>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</si>
  <si>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</si>
  <si>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</si>
  <si>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</si>
  <si>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</si>
  <si>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</si>
  <si>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</si>
  <si>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</si>
  <si>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</si>
  <si>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</si>
  <si>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</si>
  <si>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</si>
  <si>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</si>
  <si>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</si>
  <si>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</si>
  <si>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</si>
  <si>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</si>
  <si>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</si>
  <si>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</si>
  <si>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</si>
  <si>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</si>
  <si>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</si>
  <si>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</si>
  <si>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</si>
  <si>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</si>
  <si>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</si>
  <si>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</si>
  <si>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</si>
  <si>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</si>
  <si>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</si>
  <si>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</si>
  <si>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</si>
  <si>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</si>
  <si>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</si>
  <si>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</si>
  <si>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</si>
  <si>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</si>
  <si>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</si>
  <si>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</si>
  <si>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</si>
  <si>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</si>
  <si>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</si>
  <si>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</si>
  <si>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</si>
  <si>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</si>
  <si>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</si>
  <si>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</si>
  <si>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</si>
  <si>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</si>
  <si>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</si>
  <si>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</si>
  <si>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</si>
  <si>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</si>
  <si>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</si>
  <si>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</si>
  <si>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</si>
  <si>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</si>
  <si>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</si>
  <si>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</si>
  <si>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</si>
  <si>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</si>
  <si>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</si>
  <si>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</si>
  <si>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</si>
  <si>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</si>
  <si>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</si>
  <si>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</si>
  <si>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</si>
  <si>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</si>
  <si>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</si>
  <si>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</si>
  <si>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</si>
  <si>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</si>
  <si>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</si>
  <si>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</si>
  <si>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</si>
  <si>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</si>
  <si>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</si>
  <si>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</si>
  <si>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</si>
  <si>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</si>
  <si>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</si>
  <si>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</si>
  <si>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</si>
  <si>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</si>
  <si>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</si>
  <si>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</si>
  <si>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</si>
  <si>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</si>
  <si>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</si>
  <si>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</si>
  <si>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</si>
  <si>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</si>
  <si>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</si>
  <si>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</si>
  <si>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</si>
  <si>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</si>
  <si>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</si>
  <si>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</si>
  <si>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</si>
  <si>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</si>
  <si>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</si>
  <si>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</si>
  <si>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</si>
  <si>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</si>
  <si>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</si>
  <si>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</si>
  <si>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</si>
  <si>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</si>
  <si>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</si>
  <si>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</si>
  <si>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</si>
  <si>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</si>
  <si>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</si>
  <si>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</si>
  <si>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</si>
  <si>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</si>
  <si>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</si>
  <si>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</si>
  <si>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</si>
  <si>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</si>
  <si>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</si>
  <si>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</si>
  <si>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</si>
  <si>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</si>
  <si>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</si>
  <si>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</si>
  <si>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</si>
  <si>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</si>
  <si>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</si>
  <si>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</si>
  <si>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</si>
  <si>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</si>
  <si>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</si>
  <si>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</si>
  <si>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</si>
  <si>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</si>
  <si>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</si>
  <si>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</si>
  <si>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</si>
  <si>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</si>
  <si>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</si>
  <si>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</si>
  <si>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</si>
  <si>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</si>
  <si>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</si>
  <si>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</si>
  <si>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</si>
  <si>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</si>
  <si>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</si>
  <si>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</si>
  <si>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</si>
  <si>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</si>
  <si>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</si>
  <si>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</si>
  <si>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</si>
  <si>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</si>
  <si>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</si>
  <si>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</si>
  <si>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</si>
  <si>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</si>
  <si>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</si>
  <si>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</si>
  <si>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</si>
  <si>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</si>
  <si>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</si>
  <si>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</si>
  <si>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</si>
  <si>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</si>
  <si>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</si>
  <si>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</si>
  <si>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</si>
  <si>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</si>
  <si>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</si>
  <si>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</si>
  <si>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</si>
  <si>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</si>
  <si>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</si>
  <si>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</si>
  <si>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</si>
  <si>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</si>
  <si>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</si>
  <si>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</si>
  <si>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</si>
  <si>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</si>
  <si>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</si>
  <si>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</si>
  <si>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</si>
  <si>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</si>
  <si>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</si>
  <si>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</si>
  <si>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</si>
  <si>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</si>
  <si>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</si>
  <si>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</si>
  <si>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</si>
  <si>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</si>
  <si>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</si>
  <si>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</si>
  <si>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</si>
  <si>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</si>
  <si>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</si>
  <si>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</si>
  <si>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</si>
  <si>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</si>
  <si>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</si>
  <si>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</si>
  <si>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</si>
  <si>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</si>
  <si>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</si>
  <si>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</si>
  <si>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</si>
  <si>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</si>
  <si>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</si>
  <si>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</si>
  <si>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</si>
  <si>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</si>
  <si>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</si>
  <si>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</si>
  <si>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</si>
  <si>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</si>
  <si>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</si>
  <si>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</si>
  <si>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</si>
  <si>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</si>
  <si>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</si>
  <si>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</si>
  <si>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</si>
  <si>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</si>
  <si>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</si>
  <si>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</si>
  <si>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</si>
  <si>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</si>
  <si>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</si>
  <si>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</si>
  <si>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</si>
  <si>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</si>
  <si>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</si>
  <si>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</si>
  <si>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</si>
  <si>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</si>
  <si>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</si>
  <si>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</si>
  <si>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</si>
  <si>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</si>
  <si>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</si>
  <si>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</si>
  <si>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</si>
  <si>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</si>
  <si>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</si>
  <si>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</si>
  <si>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</si>
  <si>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</si>
  <si>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</si>
  <si>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</si>
  <si>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</si>
  <si>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</si>
  <si>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</si>
  <si>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</si>
  <si>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</si>
  <si>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</si>
  <si>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</si>
  <si>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</si>
  <si>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</si>
  <si>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</si>
  <si>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</si>
  <si>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</si>
  <si>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</si>
  <si>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</si>
  <si>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</si>
  <si>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</si>
  <si>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</si>
  <si>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</si>
  <si>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</si>
  <si>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</si>
  <si>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</si>
  <si>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</si>
  <si>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</si>
  <si>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</si>
  <si>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</si>
  <si>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</si>
  <si>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</si>
  <si>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</si>
  <si>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</si>
  <si>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</si>
  <si>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</si>
  <si>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</si>
  <si>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</si>
  <si>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</si>
  <si>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</si>
  <si>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</si>
  <si>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</si>
  <si>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</si>
  <si>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</si>
  <si>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</si>
  <si>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</si>
  <si>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</si>
  <si>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</si>
  <si>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</si>
  <si>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</si>
  <si>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</si>
  <si>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</si>
  <si>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</si>
  <si>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</si>
  <si>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</si>
  <si>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</si>
  <si>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</si>
  <si>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</si>
  <si>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</si>
  <si>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</si>
  <si>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</si>
  <si>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</si>
  <si>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</si>
  <si>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</si>
  <si>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</si>
  <si>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</si>
  <si>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</si>
  <si>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</si>
  <si>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</si>
  <si>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</si>
  <si>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</si>
  <si>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</si>
  <si>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</si>
  <si>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</si>
  <si>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</si>
  <si>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</si>
  <si>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</si>
  <si>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</si>
  <si>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</si>
  <si>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</si>
  <si>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</si>
  <si>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</si>
  <si>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</si>
  <si>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</si>
  <si>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</si>
  <si>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</si>
  <si>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</si>
  <si>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</si>
  <si>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</si>
  <si>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</si>
  <si>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</si>
  <si>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</si>
  <si>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</si>
  <si>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</si>
  <si>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</si>
  <si>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</si>
  <si>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</si>
  <si>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</si>
  <si>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</si>
  <si>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</si>
  <si>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</si>
  <si>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</si>
  <si>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</si>
  <si>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</si>
  <si>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</si>
  <si>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</si>
  <si>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</si>
  <si>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</si>
  <si>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</si>
  <si>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</si>
  <si>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</si>
  <si>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</si>
  <si>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</si>
  <si>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</si>
  <si>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</si>
  <si>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</si>
  <si>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</si>
  <si>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</si>
  <si>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</si>
  <si>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</si>
  <si>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</si>
  <si>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</si>
  <si>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</si>
  <si>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</si>
  <si>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</si>
  <si>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</si>
  <si>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</si>
  <si>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</si>
  <si>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</si>
  <si>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</si>
  <si>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</si>
  <si>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</si>
  <si>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</si>
  <si>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</si>
  <si>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</si>
  <si>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</si>
  <si>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</si>
  <si>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</si>
  <si>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</si>
  <si>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</si>
  <si>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</si>
  <si>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</si>
  <si>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</si>
  <si>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</si>
  <si>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</si>
  <si>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</si>
  <si>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</si>
  <si>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</si>
  <si>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</si>
  <si>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</si>
  <si>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</si>
  <si>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</si>
  <si>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</si>
  <si>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</si>
  <si>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</si>
  <si>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</si>
  <si>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</si>
  <si>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</si>
  <si>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</si>
  <si>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</si>
  <si>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</si>
  <si>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</si>
  <si>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</si>
  <si>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</si>
  <si>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</si>
  <si>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</si>
  <si>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</si>
  <si>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</si>
  <si>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</si>
  <si>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</si>
  <si>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</si>
  <si>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</si>
  <si>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</si>
  <si>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</si>
  <si>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</si>
  <si>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</si>
  <si>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</si>
  <si>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</si>
  <si>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</si>
  <si>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</si>
  <si>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</si>
  <si>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</si>
  <si>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</si>
  <si>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</si>
  <si>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</si>
  <si>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</si>
  <si>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</si>
  <si>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</si>
  <si>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</si>
  <si>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</si>
  <si>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</si>
  <si>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</si>
  <si>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</si>
  <si>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</si>
  <si>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</si>
  <si>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</si>
  <si>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</si>
  <si>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</si>
  <si>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</si>
  <si>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</si>
  <si>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</si>
  <si>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</si>
  <si>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</si>
  <si>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</si>
  <si>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</si>
  <si>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</si>
  <si>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</si>
  <si>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</si>
  <si>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</si>
  <si>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</si>
  <si>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</si>
  <si>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</si>
  <si>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</si>
  <si>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</si>
  <si>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</si>
  <si>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</si>
  <si>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</si>
  <si>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</si>
  <si>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</si>
  <si>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</si>
  <si>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</si>
  <si>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</si>
  <si>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</si>
  <si>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</si>
  <si>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</si>
  <si>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</si>
  <si>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</si>
  <si>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</si>
  <si>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</si>
  <si>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</si>
  <si>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</si>
  <si>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</si>
  <si>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</si>
  <si>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</si>
  <si>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</si>
  <si>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</si>
  <si>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</si>
  <si>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</si>
  <si>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</si>
  <si>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</si>
  <si>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</si>
  <si>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</si>
  <si>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</si>
  <si>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</si>
  <si>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</si>
  <si>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</si>
  <si>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</si>
  <si>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</si>
  <si>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</si>
  <si>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</si>
  <si>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</si>
  <si>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</si>
  <si>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</si>
  <si>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</si>
  <si>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</si>
  <si>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</si>
  <si>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</si>
  <si>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</si>
  <si>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</si>
  <si>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</si>
  <si>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</si>
  <si>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</si>
  <si>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</si>
  <si>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</si>
  <si>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</si>
  <si>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</si>
  <si>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</si>
  <si>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</si>
  <si>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</si>
  <si>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</si>
  <si>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</si>
  <si>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</si>
  <si>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</si>
  <si>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</si>
  <si>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</si>
  <si>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</si>
  <si>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</si>
  <si>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</si>
  <si>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</si>
  <si>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</si>
  <si>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</si>
  <si>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</si>
  <si>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</si>
  <si>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</si>
  <si>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</si>
  <si>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</si>
  <si>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</si>
  <si>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</si>
  <si>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</si>
  <si>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</si>
  <si>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</si>
  <si>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</si>
  <si>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</si>
  <si>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</si>
  <si>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</si>
  <si>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</si>
  <si>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</si>
  <si>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</si>
  <si>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</si>
  <si>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</si>
  <si>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</si>
  <si>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</si>
  <si>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</si>
  <si>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</si>
  <si>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</si>
  <si>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</si>
  <si>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</si>
  <si>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</si>
  <si>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</si>
  <si>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</si>
  <si>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</si>
  <si>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</si>
  <si>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</si>
  <si>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</si>
  <si>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</si>
  <si>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</si>
  <si>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</si>
  <si>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</si>
  <si>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</si>
  <si>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</si>
  <si>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</si>
  <si>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</si>
  <si>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</si>
  <si>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</si>
  <si>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</si>
  <si>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</si>
  <si>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</si>
  <si>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</si>
  <si>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</si>
  <si>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</si>
  <si>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</si>
  <si>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</si>
  <si>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</si>
  <si>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</si>
  <si>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</si>
  <si>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</si>
  <si>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</si>
  <si>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</si>
  <si>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</si>
  <si>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</si>
  <si>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</si>
  <si>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</si>
  <si>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</si>
  <si>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</si>
  <si>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</si>
  <si>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</si>
  <si>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</si>
  <si>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</si>
  <si>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</si>
  <si>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</si>
  <si>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</si>
  <si>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</si>
  <si>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</si>
  <si>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</si>
  <si>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</si>
  <si>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</si>
  <si>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</si>
  <si>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</si>
  <si>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</si>
  <si>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</si>
  <si>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</si>
  <si>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</si>
  <si>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</si>
  <si>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</si>
  <si>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</si>
  <si>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</si>
  <si>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</si>
  <si>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</si>
  <si>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</si>
  <si>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</si>
  <si>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</si>
  <si>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</si>
  <si>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</si>
  <si>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</si>
  <si>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</si>
  <si>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</si>
  <si>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</si>
  <si>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</si>
  <si>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</si>
  <si>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</si>
  <si>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</si>
  <si>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</si>
  <si>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</si>
  <si>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</si>
  <si>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</si>
  <si>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</si>
  <si>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</si>
  <si>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</si>
  <si>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</si>
  <si>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</si>
  <si>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</si>
  <si>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</si>
  <si>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</si>
  <si>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</si>
  <si>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</si>
  <si>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</si>
  <si>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</si>
  <si>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</si>
  <si>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</si>
  <si>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</si>
  <si>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</si>
  <si>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</si>
  <si>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</si>
  <si>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</si>
  <si>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</si>
  <si>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</si>
  <si>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</si>
  <si>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</si>
  <si>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</si>
  <si>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</si>
  <si>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</si>
  <si>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</si>
  <si>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</si>
  <si>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</si>
  <si>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</si>
  <si>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</si>
  <si>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</si>
  <si>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</si>
  <si>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</si>
  <si>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</si>
  <si>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</si>
  <si>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</si>
  <si>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</si>
  <si>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</si>
  <si>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</si>
  <si>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</si>
  <si>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</si>
  <si>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</si>
  <si>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</si>
  <si>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</si>
  <si>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</si>
  <si>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</si>
  <si>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</si>
  <si>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</si>
  <si>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</si>
  <si>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</si>
  <si>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</si>
  <si>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</si>
  <si>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</si>
  <si>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</si>
  <si>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</si>
  <si>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</si>
  <si>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</si>
  <si>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</si>
  <si>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</si>
  <si>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</si>
  <si>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</si>
  <si>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</si>
  <si>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</si>
  <si>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</si>
  <si>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</si>
  <si>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</si>
  <si>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</si>
  <si>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</si>
  <si>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</si>
  <si>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</si>
  <si>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</si>
  <si>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</si>
  <si>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</si>
  <si>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</si>
  <si>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</si>
  <si>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</si>
  <si>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</si>
  <si>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</si>
  <si>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</si>
  <si>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</si>
  <si>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</si>
  <si>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</si>
  <si>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</si>
  <si>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</si>
  <si>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</si>
  <si>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</si>
  <si>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</si>
  <si>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</si>
  <si>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</si>
  <si>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</si>
  <si>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</si>
  <si>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</si>
  <si>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</si>
  <si>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</si>
  <si>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</si>
  <si>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</si>
  <si>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</si>
  <si>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</si>
  <si>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</si>
  <si>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</si>
  <si>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</si>
  <si>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</si>
  <si>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</si>
  <si>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</si>
  <si>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</si>
  <si>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</si>
  <si>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</si>
  <si>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</si>
  <si>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</si>
  <si>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</si>
  <si>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</si>
  <si>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</si>
  <si>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</si>
  <si>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</si>
  <si>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</si>
  <si>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</si>
  <si>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</si>
  <si>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</si>
  <si>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</si>
  <si>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</si>
  <si>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</si>
  <si>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</si>
  <si>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</si>
  <si>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</si>
  <si>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</si>
  <si>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</si>
  <si>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</si>
  <si>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</si>
  <si>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</si>
  <si>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</si>
  <si>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</si>
  <si>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</si>
  <si>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</si>
  <si>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</si>
  <si>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</si>
  <si>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</si>
  <si>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</si>
  <si>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</si>
  <si>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</si>
  <si>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</si>
  <si>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</si>
  <si>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</si>
  <si>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</si>
  <si>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</si>
  <si>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</si>
  <si>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</si>
  <si>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</si>
  <si>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</si>
  <si>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</si>
  <si>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</si>
  <si>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</si>
  <si>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</si>
  <si>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</si>
  <si>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</si>
  <si>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</si>
  <si>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</si>
  <si>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</si>
  <si>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</si>
  <si>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</si>
  <si>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</si>
  <si>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</si>
  <si>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</si>
  <si>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</si>
  <si>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</si>
  <si>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</si>
  <si>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</si>
  <si>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</si>
  <si>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</si>
  <si>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</si>
  <si>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</si>
  <si>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</si>
  <si>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</si>
  <si>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</si>
  <si>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</si>
  <si>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</si>
  <si>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</si>
  <si>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</si>
  <si>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</si>
  <si>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</si>
  <si>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</si>
  <si>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</si>
  <si>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</si>
  <si>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</si>
  <si>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</si>
  <si>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</si>
  <si>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</si>
  <si>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</si>
  <si>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</si>
  <si>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</si>
  <si>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</si>
  <si>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</si>
  <si>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</si>
  <si>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</si>
  <si>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</si>
  <si>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</si>
  <si>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</si>
  <si>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</si>
  <si>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</si>
  <si>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</si>
  <si>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</si>
  <si>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</si>
  <si>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</si>
  <si>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</si>
  <si>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</si>
  <si>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</si>
  <si>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</si>
  <si>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</si>
  <si>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</si>
  <si>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</si>
  <si>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</si>
  <si>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</si>
  <si>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</si>
  <si>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</si>
  <si>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</si>
  <si>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</si>
  <si>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</si>
  <si>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</si>
  <si>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</si>
  <si>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</si>
  <si>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</si>
  <si>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</si>
  <si>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</si>
  <si>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</si>
  <si>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</si>
  <si>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</si>
  <si>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</si>
  <si>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</si>
  <si>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</si>
  <si>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</si>
  <si>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</si>
  <si>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</si>
  <si>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</si>
  <si>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</si>
  <si>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</si>
  <si>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</si>
  <si>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</si>
  <si>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</si>
  <si>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</si>
  <si>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</si>
  <si>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</si>
  <si>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</si>
  <si>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</si>
  <si>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</si>
  <si>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</si>
  <si>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</si>
  <si>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</si>
  <si>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</si>
  <si>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</si>
  <si>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</si>
  <si>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</si>
  <si>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</si>
  <si>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</si>
  <si>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</si>
  <si>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</si>
  <si>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</si>
  <si>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</si>
  <si>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</si>
  <si>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</si>
  <si>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</si>
  <si>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</si>
  <si>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</si>
  <si>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</si>
  <si>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</si>
  <si>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</si>
  <si>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</si>
  <si>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</si>
  <si>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</si>
  <si>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</si>
  <si>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</si>
  <si>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</si>
  <si>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</si>
  <si>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</si>
  <si>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</si>
  <si>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</si>
  <si>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</si>
  <si>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</si>
  <si>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</si>
  <si>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</si>
  <si>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</si>
  <si>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</si>
  <si>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</si>
  <si>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</si>
  <si>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</si>
  <si>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</si>
  <si>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</si>
  <si>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</si>
  <si>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</si>
  <si>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</si>
  <si>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</si>
  <si>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</si>
  <si>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</si>
  <si>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</si>
  <si>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</si>
  <si>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</si>
  <si>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</si>
  <si>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</si>
  <si>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</si>
  <si>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</si>
  <si>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</si>
  <si>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</si>
  <si>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</si>
  <si>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</si>
  <si>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</si>
  <si>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</si>
  <si>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</si>
  <si>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</si>
  <si>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</si>
  <si>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</si>
  <si>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</si>
  <si>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</si>
  <si>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</si>
  <si>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</si>
  <si>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</si>
  <si>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</si>
  <si>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</si>
  <si>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</si>
  <si>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</si>
  <si>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</si>
  <si>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</si>
  <si>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</si>
  <si>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</si>
  <si>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</si>
  <si>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</si>
  <si>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</si>
  <si>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</si>
  <si>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</si>
  <si>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</si>
  <si>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</si>
  <si>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</si>
  <si>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</si>
  <si>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</si>
  <si>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</si>
  <si>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</si>
  <si>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</si>
  <si>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</si>
  <si>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</si>
  <si>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</si>
  <si>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</si>
  <si>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</si>
  <si>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</si>
  <si>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</si>
  <si>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</si>
  <si>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</si>
  <si>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</si>
  <si>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</si>
  <si>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</si>
  <si>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</si>
  <si>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</si>
  <si>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</si>
  <si>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</si>
  <si>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</si>
  <si>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</si>
  <si>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</si>
  <si>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</si>
  <si>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</si>
  <si>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</si>
  <si>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</si>
  <si>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</si>
  <si>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</si>
  <si>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</si>
  <si>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</si>
  <si>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</si>
  <si>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</si>
  <si>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</si>
  <si>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</si>
  <si>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</si>
  <si>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</si>
  <si>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</si>
  <si>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</si>
  <si>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</si>
  <si>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</si>
  <si>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</si>
  <si>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</si>
  <si>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</si>
  <si>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</si>
  <si>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</si>
  <si>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</si>
  <si>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</si>
  <si>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</si>
  <si>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</si>
  <si>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</si>
  <si>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</si>
  <si>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</si>
  <si>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</si>
  <si>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</si>
  <si>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</si>
  <si>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</si>
  <si>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</si>
  <si>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</si>
  <si>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</si>
  <si>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</si>
  <si>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</si>
  <si>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</si>
  <si>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</si>
  <si>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</si>
  <si>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</si>
  <si>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</si>
  <si>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</si>
  <si>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</si>
  <si>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</si>
  <si>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</si>
  <si>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</si>
  <si>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</si>
  <si>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</si>
  <si>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</si>
  <si>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</si>
  <si>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</si>
  <si>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</si>
  <si>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</si>
  <si>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</si>
  <si>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</si>
  <si>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</si>
  <si>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</si>
  <si>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</si>
  <si>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</si>
  <si>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</si>
  <si>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</si>
  <si>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</si>
  <si>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</si>
  <si>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</si>
  <si>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</si>
  <si>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</si>
  <si>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</si>
  <si>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</si>
  <si>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</si>
  <si>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</si>
  <si>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</si>
  <si>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</si>
  <si>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</si>
  <si>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</si>
  <si>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</si>
  <si>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</si>
  <si>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</si>
  <si>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</si>
  <si>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</si>
  <si>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</si>
  <si>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</si>
  <si>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</si>
  <si>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</si>
  <si>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</si>
  <si>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</si>
  <si>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</si>
  <si>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</si>
  <si>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</si>
  <si>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</si>
  <si>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</si>
  <si>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</si>
  <si>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</si>
  <si>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</si>
  <si>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</si>
  <si>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</si>
  <si>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</si>
  <si>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</si>
  <si>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</si>
  <si>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</si>
  <si>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</si>
  <si>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</si>
  <si>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</si>
  <si>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</si>
  <si>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</si>
  <si>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</si>
  <si>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</si>
  <si>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</si>
  <si>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</si>
  <si>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</si>
  <si>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</si>
  <si>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</si>
  <si>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</si>
  <si>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</si>
  <si>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</si>
  <si>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</si>
  <si>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</si>
  <si>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</si>
  <si>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</si>
  <si>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</si>
  <si>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</si>
  <si>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</si>
  <si>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</si>
  <si>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</si>
  <si>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</si>
  <si>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</si>
  <si>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</si>
  <si>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</si>
  <si>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</si>
  <si>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</si>
  <si>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</si>
  <si>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</si>
  <si>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</si>
  <si>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</si>
  <si>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</si>
  <si>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</si>
  <si>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</si>
  <si>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</si>
  <si>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</si>
  <si>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</si>
  <si>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</si>
  <si>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</si>
  <si>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</si>
  <si>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</si>
  <si>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</si>
  <si>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</si>
  <si>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</si>
  <si>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</si>
  <si>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</si>
  <si>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</si>
  <si>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</si>
  <si>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</si>
  <si>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</si>
  <si>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</si>
  <si>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</si>
  <si>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</si>
  <si>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</si>
  <si>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</si>
  <si>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</si>
  <si>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</si>
  <si>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</si>
  <si>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</si>
  <si>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</si>
  <si>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</si>
  <si>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</si>
  <si>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</si>
  <si>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</si>
  <si>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</si>
  <si>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</si>
  <si>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</si>
  <si>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</si>
  <si>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</si>
  <si>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</si>
  <si>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</si>
  <si>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</si>
  <si>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</si>
  <si>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</si>
  <si>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</si>
  <si>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</si>
  <si>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</si>
  <si>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</si>
  <si>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</si>
  <si>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</si>
  <si>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</si>
  <si>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</si>
  <si>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</si>
  <si>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</si>
  <si>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</si>
  <si>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</si>
  <si>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</si>
  <si>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</si>
  <si>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</si>
  <si>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</si>
  <si>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</si>
  <si>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</si>
  <si>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</si>
  <si>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</si>
  <si>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</si>
  <si>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</si>
  <si>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</si>
  <si>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</si>
  <si>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</si>
  <si>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</si>
  <si>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</si>
  <si>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</si>
  <si>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</si>
  <si>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</si>
  <si>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</si>
  <si>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</si>
  <si>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</si>
  <si>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</si>
  <si>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</si>
  <si>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</si>
  <si>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</si>
  <si>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</si>
  <si>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</si>
  <si>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</si>
  <si>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</si>
  <si>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</si>
  <si>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</si>
  <si>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</si>
  <si>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</si>
  <si>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</si>
  <si>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</si>
  <si>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</si>
  <si>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</si>
  <si>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</si>
  <si>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</si>
  <si>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</si>
  <si>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</si>
  <si>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</si>
  <si>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</si>
  <si>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</si>
  <si>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</si>
  <si>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</si>
  <si>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</si>
  <si>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</si>
  <si>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</si>
  <si>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</si>
  <si>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</si>
  <si>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</si>
  <si>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</si>
  <si>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</si>
  <si>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</si>
  <si>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</si>
  <si>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</si>
  <si>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</si>
  <si>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</si>
  <si>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</si>
  <si>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</si>
  <si>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</si>
  <si>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</si>
  <si>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</si>
  <si>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</si>
  <si>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</si>
  <si>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</si>
  <si>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</si>
  <si>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</si>
  <si>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</si>
  <si>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</si>
  <si>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</si>
  <si>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</si>
  <si>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</si>
  <si>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</si>
  <si>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</si>
  <si>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</si>
  <si>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</si>
  <si>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</si>
  <si>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</si>
  <si>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</si>
  <si>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</si>
  <si>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</si>
  <si>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</si>
  <si>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</si>
  <si>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</si>
  <si>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</si>
  <si>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</si>
  <si>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</si>
  <si>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</si>
  <si>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</si>
  <si>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</si>
  <si>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</si>
  <si>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</si>
  <si>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</si>
  <si>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</si>
  <si>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</si>
  <si>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</si>
  <si>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</si>
  <si>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</si>
  <si>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</si>
  <si>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</si>
  <si>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</si>
  <si>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</si>
  <si>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</si>
  <si>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</si>
  <si>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</si>
  <si>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</si>
  <si>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</si>
  <si>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</si>
  <si>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</si>
  <si>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</si>
  <si>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</si>
  <si>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</si>
  <si>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</si>
  <si>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</si>
  <si>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</si>
  <si>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</si>
  <si>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</si>
  <si>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</si>
  <si>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</si>
  <si>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</si>
  <si>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</si>
  <si>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</si>
  <si>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</si>
  <si>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</si>
  <si>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</si>
  <si>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</si>
  <si>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</si>
  <si>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</si>
  <si>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</si>
  <si>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</si>
  <si>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</si>
  <si>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</si>
  <si>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</si>
  <si>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</si>
  <si>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</si>
  <si>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</si>
  <si>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</si>
  <si>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</si>
  <si>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</si>
  <si>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</si>
  <si>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</si>
  <si>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</si>
  <si>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</si>
  <si>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</si>
  <si>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</si>
  <si>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</si>
  <si>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</si>
  <si>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</si>
  <si>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</si>
  <si>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</si>
  <si>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</si>
  <si>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</si>
  <si>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</si>
  <si>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</si>
  <si>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</si>
  <si>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</si>
  <si>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</si>
  <si>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</si>
  <si>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</si>
  <si>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</si>
  <si>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</si>
  <si>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</si>
  <si>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</si>
  <si>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</si>
  <si>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</si>
  <si>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</si>
  <si>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</si>
  <si>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</si>
  <si>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</si>
  <si>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</si>
  <si>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</si>
  <si>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</si>
  <si>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</si>
  <si>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</si>
  <si>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</si>
  <si>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</si>
  <si>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</si>
  <si>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</si>
  <si>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</si>
  <si>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</si>
  <si>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</si>
  <si>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</si>
  <si>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</si>
  <si>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</si>
  <si>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</si>
  <si>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</si>
  <si>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</si>
  <si>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</si>
  <si>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</si>
  <si>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</si>
  <si>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</si>
  <si>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</si>
  <si>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</si>
  <si>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</si>
  <si>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</si>
  <si>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</si>
  <si>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</si>
  <si>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</si>
  <si>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</si>
  <si>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</si>
  <si>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</si>
  <si>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</si>
  <si>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</si>
  <si>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</si>
  <si>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</si>
  <si>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</si>
  <si>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</si>
  <si>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</si>
  <si>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</si>
  <si>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</si>
  <si>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</si>
  <si>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</si>
  <si>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</si>
  <si>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</si>
  <si>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</si>
  <si>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</si>
  <si>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</si>
  <si>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</si>
  <si>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</si>
  <si>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</si>
  <si>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</si>
  <si>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</si>
  <si>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</si>
  <si>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</si>
  <si>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</si>
  <si>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</si>
  <si>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</si>
  <si>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</si>
  <si>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</si>
  <si>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</si>
  <si>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</si>
  <si>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</si>
  <si>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</si>
  <si>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</si>
  <si>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</si>
  <si>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</si>
  <si>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</si>
  <si>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</si>
  <si>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</si>
  <si>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</si>
  <si>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</si>
  <si>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</si>
  <si>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</si>
  <si>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</si>
  <si>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</si>
  <si>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</si>
  <si>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</si>
  <si>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</si>
  <si>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</si>
  <si>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</si>
  <si>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</si>
  <si>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</si>
  <si>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</si>
  <si>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</si>
  <si>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</si>
  <si>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</si>
  <si>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</si>
  <si>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</si>
  <si>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</si>
  <si>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</si>
  <si>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</si>
  <si>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</si>
  <si>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</si>
  <si>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</si>
  <si>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</si>
  <si>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</si>
  <si>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</si>
  <si>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</si>
  <si>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</si>
  <si>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</si>
  <si>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</si>
  <si>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</si>
  <si>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</si>
  <si>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</si>
  <si>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</si>
  <si>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</si>
  <si>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</si>
  <si>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</si>
  <si>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</si>
  <si>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</si>
  <si>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</si>
  <si>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</si>
  <si>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</si>
  <si>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</si>
  <si>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</si>
  <si>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</si>
  <si>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</si>
  <si>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</si>
  <si>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</si>
  <si>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</si>
  <si>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</si>
  <si>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</si>
  <si>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</si>
  <si>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</si>
  <si>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</si>
  <si>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</si>
  <si>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</si>
  <si>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</si>
  <si>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</si>
  <si>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</si>
  <si>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</si>
  <si>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</si>
  <si>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</si>
  <si>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</si>
  <si>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</si>
  <si>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</si>
  <si>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</si>
  <si>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</si>
  <si>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</si>
  <si>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</si>
  <si>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</si>
  <si>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</si>
  <si>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</si>
  <si>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</si>
  <si>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</si>
  <si>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</si>
  <si>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</si>
  <si>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</si>
  <si>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</si>
  <si>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</si>
  <si>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</si>
  <si>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</si>
  <si>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</si>
  <si>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</si>
  <si>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</si>
  <si>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</si>
  <si>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</si>
  <si>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</si>
  <si>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</si>
  <si>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</si>
  <si>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</si>
  <si>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</si>
  <si>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</si>
  <si>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</si>
  <si>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</si>
  <si>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</si>
  <si>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</si>
  <si>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</si>
  <si>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</si>
  <si>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</si>
  <si>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</si>
  <si>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</si>
  <si>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</si>
  <si>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</si>
  <si>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</si>
  <si>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</si>
  <si>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</si>
  <si>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</si>
  <si>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</si>
  <si>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</si>
  <si>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</si>
  <si>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</si>
  <si>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</si>
  <si>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</si>
  <si>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</si>
  <si>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</si>
  <si>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</si>
  <si>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</si>
  <si>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</si>
  <si>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</si>
  <si>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</si>
  <si>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</si>
  <si>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</si>
  <si>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</si>
  <si>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</si>
  <si>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</si>
  <si>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</si>
  <si>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</si>
  <si>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</si>
  <si>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</si>
  <si>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</si>
  <si>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</si>
  <si>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</si>
  <si>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</si>
  <si>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</si>
  <si>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</si>
  <si>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</si>
  <si>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</si>
  <si>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</si>
  <si>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</si>
  <si>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</si>
  <si>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</si>
  <si>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</si>
  <si>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</si>
  <si>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</si>
  <si>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</si>
  <si>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</si>
  <si>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</si>
  <si>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</si>
  <si>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</si>
  <si>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</si>
  <si>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</si>
  <si>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</si>
  <si>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</si>
  <si>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</si>
  <si>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</si>
  <si>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</si>
  <si>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</si>
  <si>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</si>
  <si>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</si>
  <si>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</si>
  <si>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</si>
  <si>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</si>
  <si>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</si>
  <si>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</si>
  <si>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</si>
  <si>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</si>
  <si>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</si>
  <si>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</si>
  <si>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</si>
  <si>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</si>
  <si>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</si>
  <si>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</si>
  <si>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</si>
  <si>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</si>
  <si>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</si>
  <si>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</si>
  <si>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</si>
  <si>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</si>
  <si>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</si>
  <si>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</si>
  <si>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</si>
  <si>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</si>
  <si>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</si>
  <si>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</si>
  <si>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</si>
  <si>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</si>
  <si>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</si>
  <si>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</si>
  <si>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</si>
  <si>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</si>
  <si>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</si>
  <si>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</si>
  <si>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</si>
  <si>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</si>
  <si>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</si>
  <si>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</si>
  <si>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</si>
  <si>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</si>
  <si>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</si>
  <si>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</si>
  <si>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</si>
  <si>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</si>
  <si>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</si>
  <si>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</si>
  <si>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</si>
  <si>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</si>
  <si>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</si>
  <si>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</si>
  <si>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</si>
  <si>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</si>
  <si>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</si>
  <si>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</si>
  <si>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</si>
  <si>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</si>
  <si>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</si>
  <si>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</si>
  <si>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</si>
  <si>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</si>
  <si>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</si>
  <si>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</si>
  <si>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</si>
  <si>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</si>
  <si>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</si>
  <si>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</si>
  <si>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</si>
  <si>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</si>
  <si>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</si>
  <si>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</si>
  <si>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</si>
  <si>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</si>
  <si>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</si>
  <si>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</si>
  <si>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</si>
  <si>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</si>
  <si>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</si>
  <si>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</si>
  <si>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</si>
  <si>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</si>
  <si>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</si>
  <si>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</si>
  <si>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</si>
  <si>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</si>
  <si>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</si>
  <si>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</si>
  <si>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</si>
  <si>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</si>
  <si>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</si>
  <si>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</si>
  <si>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</si>
  <si>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</si>
  <si>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</si>
  <si>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</si>
  <si>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</si>
  <si>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</si>
  <si>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</si>
  <si>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</si>
  <si>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</si>
  <si>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</si>
  <si>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</si>
  <si>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</si>
  <si>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</si>
  <si>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</si>
  <si>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</si>
  <si>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</si>
  <si>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</si>
  <si>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</si>
  <si>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</si>
  <si>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</si>
  <si>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</si>
  <si>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</si>
  <si>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</si>
  <si>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</si>
  <si>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</si>
  <si>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</si>
  <si>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</si>
  <si>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</si>
  <si>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</si>
  <si>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</si>
  <si>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</si>
  <si>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</si>
  <si>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</si>
  <si>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</si>
  <si>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</si>
  <si>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</si>
  <si>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</si>
  <si>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</si>
  <si>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</si>
  <si>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</si>
  <si>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</si>
  <si>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</si>
  <si>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</si>
  <si>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</si>
  <si>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</si>
  <si>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</si>
  <si>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</si>
  <si>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</si>
  <si>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</si>
  <si>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</si>
  <si>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</si>
  <si>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</si>
  <si>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</si>
  <si>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</si>
  <si>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</si>
  <si>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</si>
  <si>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</si>
  <si>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</si>
  <si>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</si>
  <si>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</si>
  <si>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</si>
  <si>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</si>
  <si>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</si>
  <si>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</si>
  <si>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</si>
  <si>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</si>
  <si>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</si>
  <si>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</si>
  <si>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</si>
  <si>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</si>
  <si>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</si>
  <si>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</si>
  <si>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</si>
  <si>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</si>
  <si>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</si>
  <si>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</si>
  <si>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</si>
  <si>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</si>
  <si>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</si>
  <si>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</si>
  <si>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</si>
  <si>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</si>
  <si>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</si>
  <si>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</si>
  <si>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</si>
  <si>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</si>
  <si>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</si>
  <si>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</si>
  <si>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</si>
  <si>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</si>
  <si>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</si>
  <si>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</si>
  <si>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</si>
  <si>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</si>
  <si>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</si>
  <si>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</si>
  <si>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</si>
  <si>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</si>
  <si>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</si>
  <si>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</si>
  <si>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</si>
  <si>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</si>
  <si>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</si>
  <si>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</si>
  <si>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</si>
  <si>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</si>
  <si>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</si>
  <si>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</si>
  <si>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</si>
  <si>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</si>
  <si>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</si>
  <si>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</si>
  <si>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</si>
  <si>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</si>
  <si>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</si>
  <si>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</si>
  <si>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</si>
  <si>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</si>
  <si>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</si>
  <si>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</si>
  <si>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</si>
  <si>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</si>
  <si>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</si>
  <si>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</si>
  <si>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</si>
  <si>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</si>
  <si>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</si>
  <si>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</si>
  <si>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</si>
  <si>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</si>
  <si>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</si>
  <si>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</si>
  <si>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</si>
  <si>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</si>
  <si>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</si>
  <si>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</si>
  <si>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</si>
  <si>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</si>
  <si>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</si>
  <si>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</si>
  <si>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</si>
  <si>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</si>
  <si>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</si>
  <si>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</si>
  <si>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</si>
  <si>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</si>
  <si>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</si>
  <si>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</si>
  <si>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</si>
  <si>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</si>
  <si>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</si>
  <si>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</si>
  <si>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</si>
  <si>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</si>
  <si>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</si>
  <si>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</si>
  <si>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</si>
  <si>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</si>
  <si>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</si>
  <si>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</si>
  <si>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</si>
  <si>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</si>
  <si>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</si>
  <si>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</si>
  <si>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</si>
  <si>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</si>
  <si>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</si>
  <si>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</si>
  <si>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</si>
  <si>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</si>
  <si>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</si>
  <si>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</si>
  <si>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</si>
  <si>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</si>
  <si>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</si>
  <si>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</si>
  <si>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</si>
  <si>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</si>
  <si>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</si>
  <si>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</si>
  <si>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</si>
  <si>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</si>
  <si>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</si>
  <si>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</si>
  <si>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</si>
  <si>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</si>
  <si>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</si>
  <si>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</si>
  <si>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</si>
  <si>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</si>
  <si>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</si>
  <si>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</si>
  <si>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</si>
  <si>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</si>
  <si>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</si>
  <si>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</si>
  <si>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</si>
  <si>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</si>
  <si>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</si>
  <si>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</si>
  <si>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</si>
  <si>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</si>
  <si>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</si>
  <si>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</si>
  <si>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</si>
  <si>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</si>
  <si>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</si>
  <si>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</si>
  <si>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</si>
  <si>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</si>
  <si>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</si>
  <si>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</si>
  <si>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</si>
  <si>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</si>
  <si>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</si>
  <si>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</si>
  <si>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</si>
  <si>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</si>
  <si>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</si>
  <si>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</si>
  <si>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</si>
  <si>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</si>
  <si>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</si>
  <si>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</si>
  <si>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</si>
  <si>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</si>
  <si>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</si>
  <si>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</si>
  <si>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</si>
  <si>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</si>
  <si>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</si>
  <si>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</si>
  <si>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</si>
  <si>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</si>
  <si>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</si>
  <si>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</si>
  <si>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</si>
  <si>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</si>
  <si>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</si>
  <si>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</si>
  <si>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</si>
  <si>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</si>
  <si>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</si>
  <si>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</si>
  <si>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</si>
  <si>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</si>
  <si>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</si>
  <si>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</si>
  <si>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</si>
  <si>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</si>
  <si>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</si>
  <si>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</si>
  <si>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</si>
  <si>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</si>
  <si>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</si>
  <si>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</si>
  <si>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</si>
  <si>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</si>
  <si>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</si>
  <si>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</si>
  <si>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</si>
  <si>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</si>
  <si>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</si>
  <si>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</si>
  <si>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</si>
  <si>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</si>
  <si>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</si>
  <si>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</si>
  <si>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</si>
  <si>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</si>
  <si>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</si>
  <si>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</si>
  <si>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</si>
  <si>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</si>
  <si>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</si>
  <si>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</si>
  <si>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</si>
  <si>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</si>
  <si>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</si>
  <si>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</si>
  <si>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</si>
  <si>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</si>
  <si>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</si>
  <si>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</si>
  <si>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</si>
  <si>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</si>
  <si>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</si>
  <si>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</si>
  <si>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</si>
  <si>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</si>
  <si>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</si>
  <si>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</si>
  <si>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</si>
  <si>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</si>
  <si>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</si>
  <si>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</si>
  <si>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</si>
  <si>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</si>
  <si>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</si>
  <si>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</si>
  <si>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</si>
  <si>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</si>
  <si>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</si>
  <si>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</si>
  <si>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</si>
  <si>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</si>
  <si>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</si>
  <si>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</si>
  <si>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</si>
  <si>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</si>
  <si>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</si>
  <si>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</si>
  <si>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</si>
  <si>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</si>
  <si>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</si>
  <si>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</si>
  <si>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</si>
  <si>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</si>
  <si>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</si>
  <si>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</si>
  <si>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</si>
  <si>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</si>
  <si>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</si>
  <si>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</si>
  <si>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</si>
  <si>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</si>
  <si>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</si>
  <si>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</si>
  <si>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</si>
  <si>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</si>
  <si>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</si>
  <si>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</si>
  <si>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</si>
  <si>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</si>
  <si>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</si>
  <si>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</si>
  <si>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</si>
  <si>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</si>
  <si>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</si>
  <si>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</si>
  <si>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</si>
  <si>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</si>
  <si>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</si>
  <si>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</si>
  <si>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</si>
  <si>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</si>
  <si>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</si>
  <si>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</si>
  <si>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</si>
  <si>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</si>
  <si>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</si>
  <si>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</si>
  <si>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</si>
  <si>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</si>
  <si>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</si>
  <si>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</si>
  <si>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</si>
  <si>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</si>
  <si>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</si>
  <si>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</si>
  <si>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</si>
  <si>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</si>
  <si>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</si>
  <si>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</si>
  <si>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</si>
  <si>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</si>
  <si>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</si>
  <si>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</si>
  <si>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</si>
  <si>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</si>
  <si>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</si>
  <si>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</si>
  <si>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</si>
  <si>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</si>
  <si>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</si>
  <si>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</si>
  <si>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</si>
  <si>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</si>
  <si>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</si>
  <si>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</si>
  <si>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</si>
  <si>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</si>
  <si>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</si>
  <si>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</si>
  <si>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</si>
  <si>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</si>
  <si>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</si>
  <si>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</si>
  <si>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</si>
  <si>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</si>
  <si>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</si>
  <si>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</si>
  <si>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</si>
  <si>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</si>
  <si>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</si>
  <si>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</si>
  <si>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</si>
  <si>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</si>
  <si>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</si>
  <si>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</si>
  <si>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</si>
  <si>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</si>
  <si>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</si>
  <si>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</si>
  <si>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</si>
  <si>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</si>
  <si>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</si>
  <si>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</si>
  <si>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</si>
  <si>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</si>
  <si>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</si>
  <si>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</si>
  <si>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</si>
  <si>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</si>
  <si>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</si>
  <si>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</si>
  <si>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</si>
  <si>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</si>
  <si>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</si>
  <si>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</si>
  <si>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</si>
  <si>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</si>
  <si>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</si>
  <si>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</si>
  <si>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</si>
  <si>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</si>
  <si>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</si>
  <si>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</si>
  <si>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</si>
  <si>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</si>
  <si>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</si>
  <si>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</si>
  <si>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</si>
  <si>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</si>
  <si>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</si>
  <si>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</si>
  <si>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</si>
  <si>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</si>
  <si>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</si>
  <si>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</si>
  <si>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</si>
  <si>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</si>
  <si>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</si>
  <si>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</si>
  <si>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</si>
  <si>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</si>
  <si>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</si>
  <si>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</si>
  <si>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</si>
  <si>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</si>
  <si>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</si>
  <si>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</si>
  <si>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</si>
  <si>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</si>
  <si>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</si>
  <si>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</si>
  <si>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</si>
  <si>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</si>
  <si>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</si>
  <si>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</si>
  <si>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</si>
  <si>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</si>
  <si>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</si>
  <si>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</si>
  <si>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</si>
  <si>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</si>
  <si>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</si>
  <si>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</si>
  <si>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</si>
  <si>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</si>
  <si>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</si>
  <si>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</si>
  <si>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</si>
  <si>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</si>
  <si>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</si>
  <si>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</si>
  <si>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</si>
  <si>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</si>
  <si>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</si>
  <si>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</si>
  <si>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</si>
  <si>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</si>
  <si>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</si>
  <si>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</si>
  <si>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</si>
  <si>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</si>
  <si>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</si>
  <si>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</si>
  <si>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</si>
  <si>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</si>
  <si>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</si>
  <si>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</si>
  <si>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</si>
  <si>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</si>
  <si>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</si>
  <si>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</si>
  <si>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</si>
  <si>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</si>
  <si>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</si>
  <si>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</si>
  <si>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</si>
  <si>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</si>
  <si>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</si>
  <si>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</si>
  <si>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</si>
  <si>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</si>
  <si>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</si>
  <si>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</si>
  <si>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</si>
  <si>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</si>
  <si>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</si>
  <si>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</si>
  <si>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</si>
  <si>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</si>
  <si>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</si>
  <si>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</si>
  <si>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</si>
  <si>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</si>
  <si>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</si>
  <si>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</si>
  <si>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</si>
  <si>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</si>
  <si>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</si>
  <si>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</si>
  <si>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</si>
  <si>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</si>
  <si>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</si>
  <si>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</si>
  <si>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</si>
  <si>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</si>
  <si>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</si>
  <si>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</si>
  <si>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</si>
  <si>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</si>
  <si>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</si>
  <si>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</si>
  <si>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</si>
  <si>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</si>
  <si>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</si>
  <si>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</si>
  <si>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</si>
  <si>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</si>
  <si>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</si>
  <si>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</si>
  <si>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</si>
  <si>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</si>
  <si>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</si>
  <si>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</si>
  <si>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</si>
  <si>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</si>
  <si>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</si>
  <si>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</si>
  <si>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</si>
  <si>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</si>
  <si>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</si>
  <si>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</si>
  <si>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</si>
  <si>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</si>
  <si>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</si>
  <si>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</si>
  <si>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</si>
  <si>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</si>
  <si>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</si>
  <si>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</si>
  <si>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</si>
  <si>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</si>
  <si>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</si>
  <si>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</si>
  <si>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</si>
  <si>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</si>
  <si>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</si>
  <si>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</si>
  <si>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</si>
  <si>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</si>
  <si>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</si>
  <si>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</si>
  <si>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</si>
  <si>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</si>
  <si>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</si>
  <si>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</si>
  <si>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</si>
  <si>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</si>
  <si>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</si>
  <si>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</si>
  <si>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</si>
  <si>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</si>
  <si>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</si>
  <si>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</si>
  <si>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</si>
  <si>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</si>
  <si>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</si>
  <si>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</si>
  <si>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</si>
  <si>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</si>
  <si>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</si>
  <si>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</si>
  <si>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</si>
  <si>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</si>
  <si>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</si>
  <si>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</si>
  <si>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</si>
  <si>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</si>
  <si>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</si>
  <si>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</si>
  <si>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</si>
  <si>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</si>
  <si>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</si>
  <si>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</si>
  <si>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</si>
  <si>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</si>
  <si>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</si>
  <si>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</si>
  <si>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</si>
  <si>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</si>
  <si>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</si>
  <si>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</si>
  <si>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</si>
  <si>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</si>
  <si>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</si>
  <si>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</si>
  <si>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</si>
  <si>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</si>
  <si>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</si>
  <si>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</si>
  <si>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</si>
  <si>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</si>
  <si>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</si>
  <si>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</si>
  <si>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</si>
  <si>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</si>
  <si>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</si>
  <si>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</si>
  <si>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</si>
  <si>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</si>
  <si>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</si>
  <si>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</si>
  <si>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</si>
  <si>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</si>
  <si>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</si>
  <si>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</si>
  <si>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</si>
  <si>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</si>
  <si>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</si>
  <si>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</si>
  <si>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</si>
  <si>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</si>
  <si>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</si>
  <si>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</si>
  <si>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</si>
  <si>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</si>
  <si>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</si>
  <si>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</si>
  <si>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</si>
  <si>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</si>
  <si>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</si>
  <si>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</si>
  <si>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</si>
  <si>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</si>
  <si>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</si>
  <si>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</si>
  <si>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</si>
  <si>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</si>
  <si>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</si>
  <si>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</si>
  <si>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</si>
  <si>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</si>
  <si>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</si>
  <si>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</si>
  <si>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</si>
  <si>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</si>
  <si>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</si>
  <si>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</si>
  <si>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</si>
  <si>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</si>
  <si>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</si>
  <si>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</si>
  <si>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</si>
  <si>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</si>
  <si>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</si>
  <si>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</si>
  <si>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</si>
  <si>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</si>
  <si>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</si>
  <si>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</si>
  <si>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</si>
  <si>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</si>
  <si>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</si>
  <si>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</si>
  <si>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</si>
  <si>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</si>
  <si>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</si>
  <si>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</si>
  <si>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</si>
  <si>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</si>
  <si>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</si>
  <si>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</si>
  <si>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</si>
  <si>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</si>
  <si>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</si>
  <si>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</si>
  <si>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</si>
  <si>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</si>
  <si>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</si>
  <si>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</si>
  <si>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</si>
  <si>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</si>
  <si>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</si>
  <si>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</si>
  <si>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</si>
  <si>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</si>
  <si>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</si>
  <si>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</si>
  <si>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</si>
  <si>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</si>
  <si>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</si>
  <si>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</si>
  <si>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</si>
  <si>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</si>
  <si>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</si>
  <si>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</si>
  <si>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</si>
  <si>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</si>
  <si>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</si>
  <si>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</si>
  <si>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</si>
  <si>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</si>
  <si>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</si>
  <si>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</si>
  <si>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</si>
  <si>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</si>
  <si>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</si>
  <si>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</si>
  <si>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</si>
  <si>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</si>
  <si>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</si>
  <si>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</si>
  <si>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</si>
  <si>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</si>
  <si>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</si>
  <si>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</si>
  <si>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</si>
  <si>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</si>
  <si>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</si>
  <si>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</si>
  <si>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</si>
  <si>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</si>
  <si>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</si>
  <si>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</si>
  <si>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</si>
  <si>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</si>
  <si>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</si>
  <si>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</si>
  <si>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</si>
  <si>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</si>
  <si>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</si>
  <si>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</si>
  <si>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</si>
  <si>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</si>
  <si>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</si>
  <si>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</si>
  <si>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</si>
  <si>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</si>
  <si>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</si>
  <si>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</si>
  <si>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</si>
  <si>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</si>
  <si>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</si>
  <si>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</si>
  <si>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</si>
  <si>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</si>
  <si>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</si>
  <si>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</si>
  <si>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</si>
  <si>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</si>
  <si>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</si>
  <si>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</si>
  <si>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</si>
  <si>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</si>
  <si>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</si>
  <si>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</si>
  <si>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</si>
  <si>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</si>
  <si>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</si>
  <si>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</si>
  <si>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</si>
  <si>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</si>
  <si>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</si>
  <si>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</si>
  <si>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</si>
  <si>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</si>
  <si>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</si>
  <si>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</si>
  <si>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</si>
  <si>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</si>
  <si>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</si>
  <si>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</si>
  <si>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</si>
  <si>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</si>
  <si>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</si>
  <si>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</si>
  <si>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</si>
  <si>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</si>
  <si>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</si>
  <si>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</si>
  <si>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</si>
  <si>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</si>
  <si>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</si>
  <si>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</si>
  <si>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</si>
  <si>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</si>
  <si>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</si>
  <si>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</si>
  <si>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</si>
  <si>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</si>
  <si>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</si>
  <si>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</si>
  <si>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</si>
  <si>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</si>
  <si>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</si>
  <si>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</si>
  <si>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</si>
  <si>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</si>
  <si>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</si>
  <si>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</si>
  <si>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</si>
  <si>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</si>
  <si>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</si>
  <si>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</si>
  <si>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</si>
  <si>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</si>
  <si>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</si>
  <si>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</si>
  <si>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</si>
  <si>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</si>
  <si>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</si>
  <si>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</si>
  <si>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</si>
  <si>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</si>
  <si>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</si>
  <si>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</si>
  <si>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</si>
  <si>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</si>
  <si>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</si>
  <si>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</si>
  <si>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</si>
  <si>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</si>
  <si>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</si>
  <si>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</si>
  <si>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</si>
  <si>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</si>
  <si>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</si>
  <si>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</si>
  <si>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</si>
  <si>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</si>
  <si>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</si>
  <si>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</si>
  <si>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</si>
  <si>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</si>
  <si>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</si>
  <si>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</si>
  <si>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</si>
  <si>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</si>
  <si>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</si>
  <si>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</si>
  <si>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</si>
  <si>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</si>
  <si>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</si>
  <si>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</si>
  <si>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</si>
  <si>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</si>
  <si>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</si>
  <si>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</si>
  <si>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</si>
  <si>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</si>
  <si>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</si>
  <si>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</si>
  <si>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</si>
  <si>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</si>
  <si>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</si>
  <si>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</si>
  <si>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</si>
  <si>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</si>
  <si>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</si>
  <si>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</si>
  <si>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</si>
  <si>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</si>
  <si>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</si>
  <si>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</si>
  <si>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</si>
  <si>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</si>
  <si>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</si>
  <si>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</si>
  <si>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</si>
  <si>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</si>
  <si>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</si>
  <si>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</si>
  <si>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</si>
  <si>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</si>
  <si>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</si>
  <si>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</si>
  <si>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</si>
  <si>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</si>
  <si>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</si>
  <si>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</si>
  <si>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</si>
  <si>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</si>
  <si>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</si>
  <si>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</si>
  <si>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</si>
  <si>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</si>
  <si>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</si>
  <si>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</si>
  <si>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</si>
  <si>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</si>
  <si>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</si>
  <si>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</si>
  <si>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</si>
  <si>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</si>
  <si>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</si>
  <si>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</si>
  <si>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</si>
  <si>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</si>
  <si>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</si>
  <si>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</si>
  <si>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</si>
  <si>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</si>
  <si>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</si>
  <si>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</si>
  <si>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</si>
  <si>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</si>
  <si>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</si>
  <si>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</si>
  <si>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</si>
  <si>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</si>
  <si>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</si>
  <si>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</si>
  <si>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</si>
  <si>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</si>
  <si>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</si>
  <si>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</si>
  <si>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</si>
  <si>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</si>
  <si>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</si>
  <si>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</si>
  <si>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</si>
  <si>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</si>
  <si>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</si>
  <si>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</si>
  <si>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</si>
  <si>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</si>
  <si>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</si>
  <si>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</si>
  <si>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</si>
  <si>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</si>
  <si>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</si>
  <si>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</si>
  <si>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</si>
  <si>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</si>
  <si>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</si>
  <si>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</si>
  <si>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</si>
  <si>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</si>
  <si>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</si>
  <si>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</si>
  <si>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</si>
  <si>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</si>
  <si>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</si>
  <si>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</si>
  <si>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</si>
  <si>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</si>
  <si>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</si>
  <si>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</si>
  <si>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</si>
  <si>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</si>
  <si>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</si>
  <si>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</si>
  <si>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</si>
  <si>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</si>
  <si>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</si>
  <si>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</si>
  <si>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</si>
  <si>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</si>
  <si>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</si>
  <si>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</si>
  <si>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</si>
  <si>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</si>
  <si>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</si>
  <si>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</si>
  <si>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</si>
  <si>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</si>
  <si>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</si>
  <si>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</si>
  <si>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</si>
  <si>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</si>
  <si>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</si>
  <si>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</si>
  <si>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</si>
  <si>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</si>
  <si>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</si>
  <si>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</si>
  <si>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</si>
  <si>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</si>
  <si>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</si>
  <si>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</si>
  <si>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</si>
  <si>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</si>
  <si>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</si>
  <si>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</si>
  <si>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</si>
  <si>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</si>
  <si>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</si>
  <si>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</si>
  <si>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</si>
  <si>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</si>
  <si>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</si>
  <si>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</si>
  <si>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</si>
  <si>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</si>
  <si>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</si>
  <si>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</si>
  <si>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</si>
  <si>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</si>
  <si>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</si>
  <si>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</si>
  <si>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</si>
  <si>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</si>
  <si>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</si>
  <si>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</si>
  <si>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</si>
  <si>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</si>
  <si>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</si>
  <si>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</si>
  <si>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</si>
  <si>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</si>
  <si>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</si>
  <si>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</si>
  <si>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</si>
  <si>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</si>
  <si>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</si>
  <si>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</si>
  <si>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</si>
  <si>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</si>
  <si>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</si>
  <si>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</si>
  <si>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</si>
  <si>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</si>
  <si>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</si>
  <si>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</si>
  <si>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</si>
  <si>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</si>
  <si>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</si>
  <si>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</si>
  <si>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</si>
  <si>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</si>
  <si>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</si>
  <si>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</si>
  <si>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</si>
  <si>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</si>
  <si>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</si>
  <si>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</si>
  <si>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</si>
  <si>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</si>
  <si>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</si>
  <si>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</si>
  <si>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</si>
  <si>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</si>
  <si>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</si>
  <si>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</si>
  <si>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</si>
  <si>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</si>
  <si>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</si>
  <si>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</si>
  <si>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</si>
  <si>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</si>
  <si>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</si>
  <si>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</si>
  <si>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</si>
  <si>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</si>
  <si>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</si>
  <si>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</si>
  <si>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</si>
  <si>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</si>
  <si>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</si>
  <si>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</si>
  <si>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</si>
  <si>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</si>
  <si>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</si>
  <si>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</si>
  <si>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</si>
  <si>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</si>
  <si>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</si>
  <si>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</si>
  <si>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</si>
  <si>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</si>
  <si>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</si>
  <si>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</si>
  <si>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</si>
  <si>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</si>
  <si>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</si>
  <si>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</si>
  <si>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</si>
  <si>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</si>
  <si>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</si>
  <si>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</si>
  <si>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</si>
  <si>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</si>
  <si>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</si>
  <si>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</si>
  <si>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</si>
  <si>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</si>
  <si>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</si>
  <si>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</si>
  <si>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</si>
  <si>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</si>
  <si>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</si>
  <si>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</si>
  <si>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</si>
  <si>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</si>
  <si>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</si>
  <si>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</si>
  <si>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</si>
  <si>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</si>
  <si>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</si>
  <si>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</si>
  <si>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</si>
  <si>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</si>
  <si>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</si>
  <si>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</si>
  <si>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</si>
  <si>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</si>
  <si>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</si>
  <si>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</si>
  <si>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</si>
  <si>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</si>
  <si>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</si>
  <si>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</si>
  <si>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</si>
  <si>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</si>
  <si>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</si>
  <si>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</si>
  <si>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</si>
  <si>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</si>
  <si>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</si>
  <si>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</si>
  <si>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</si>
  <si>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</si>
  <si>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</si>
  <si>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</si>
  <si>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</si>
  <si>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</si>
  <si>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</si>
  <si>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</si>
  <si>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</si>
  <si>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</si>
  <si>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</si>
  <si>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</si>
  <si>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</si>
  <si>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</si>
  <si>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</si>
  <si>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</si>
  <si>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</si>
  <si>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</si>
  <si>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</si>
  <si>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</si>
  <si>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</si>
  <si>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</si>
  <si>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</si>
  <si>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</si>
  <si>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</si>
  <si>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</si>
  <si>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</si>
  <si>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</si>
  <si>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</si>
  <si>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</si>
  <si>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</si>
  <si>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</si>
  <si>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</si>
  <si>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</si>
  <si>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</si>
  <si>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</si>
  <si>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</si>
  <si>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</si>
  <si>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</si>
  <si>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</si>
  <si>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</si>
  <si>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</si>
  <si>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</si>
  <si>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</si>
  <si>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</si>
  <si>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</si>
  <si>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</si>
  <si>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</si>
  <si>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</si>
  <si>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</si>
  <si>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</si>
  <si>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</si>
  <si>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</si>
  <si>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</si>
  <si>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</si>
  <si>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</si>
  <si>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</si>
  <si>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</si>
  <si>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</si>
  <si>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</si>
  <si>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</si>
  <si>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</si>
  <si>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</si>
  <si>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</si>
  <si>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</si>
  <si>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</si>
  <si>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</si>
  <si>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</si>
  <si>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</si>
  <si>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</si>
  <si>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</si>
  <si>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</si>
  <si>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</si>
  <si>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</si>
  <si>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</si>
  <si>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</si>
  <si>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</si>
  <si>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</si>
  <si>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</si>
  <si>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</si>
  <si>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</si>
  <si>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</si>
  <si>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</si>
  <si>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</si>
  <si>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</si>
  <si>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</si>
  <si>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</si>
  <si>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</si>
  <si>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</si>
  <si>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</si>
  <si>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</si>
  <si>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</si>
  <si>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</si>
  <si>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</si>
  <si>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</si>
  <si>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</si>
  <si>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</si>
  <si>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</si>
  <si>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</si>
  <si>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</si>
  <si>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</si>
  <si>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</si>
  <si>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</si>
  <si>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</si>
  <si>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</si>
  <si>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</si>
  <si>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</si>
  <si>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</si>
  <si>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</si>
  <si>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</si>
  <si>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</si>
  <si>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</si>
  <si>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</si>
  <si>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</si>
  <si>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</si>
  <si>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</si>
  <si>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</si>
  <si>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</si>
  <si>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</si>
  <si>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</si>
  <si>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</si>
  <si>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</si>
  <si>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</si>
  <si>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</si>
  <si>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</si>
  <si>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</si>
  <si>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</si>
  <si>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</si>
  <si>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</si>
  <si>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</si>
  <si>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</si>
  <si>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</si>
  <si>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</si>
  <si>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</si>
  <si>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</si>
  <si>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</si>
  <si>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</si>
  <si>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</si>
  <si>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</si>
  <si>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</si>
  <si>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</si>
  <si>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</si>
  <si>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</si>
  <si>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</si>
  <si>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</si>
  <si>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</si>
  <si>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</si>
  <si>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</si>
  <si>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</si>
  <si>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</si>
  <si>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</si>
  <si>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</si>
  <si>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</si>
  <si>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</si>
  <si>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</si>
  <si>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</si>
  <si>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</si>
  <si>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</si>
  <si>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</si>
  <si>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</si>
  <si>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</si>
  <si>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</si>
  <si>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</si>
  <si>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</si>
  <si>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</si>
  <si>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</si>
  <si>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</si>
  <si>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</si>
  <si>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</si>
  <si>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</si>
  <si>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</si>
  <si>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</si>
  <si>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</si>
  <si>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</si>
  <si>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</si>
  <si>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</si>
  <si>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</si>
  <si>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</si>
  <si>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</si>
  <si>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</si>
  <si>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</si>
  <si>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</si>
  <si>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</si>
  <si>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</si>
  <si>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</si>
  <si>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</si>
  <si>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</si>
  <si>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</si>
  <si>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</si>
  <si>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</si>
  <si>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</si>
  <si>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</si>
  <si>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</si>
  <si>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</si>
  <si>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</si>
  <si>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</si>
  <si>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</si>
  <si>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</si>
  <si>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</si>
  <si>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</si>
  <si>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</si>
  <si>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</si>
  <si>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</si>
  <si>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</si>
  <si>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</si>
  <si>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</si>
  <si>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</si>
  <si>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</si>
  <si>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</si>
  <si>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</si>
  <si>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</si>
  <si>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</si>
  <si>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</si>
  <si>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</si>
  <si>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</si>
  <si>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</si>
  <si>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</si>
  <si>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</si>
  <si>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</si>
  <si>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</si>
  <si>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</si>
  <si>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</si>
  <si>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</si>
  <si>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</si>
  <si>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</si>
  <si>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</si>
  <si>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</si>
  <si>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</si>
  <si>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</si>
  <si>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</si>
  <si>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</si>
  <si>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</si>
  <si>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</si>
  <si>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</si>
  <si>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</si>
  <si>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</si>
  <si>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</si>
  <si>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</si>
  <si>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</si>
  <si>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</si>
  <si>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</si>
  <si>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</si>
  <si>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</si>
  <si>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</si>
  <si>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</si>
  <si>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</si>
  <si>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</si>
  <si>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</si>
  <si>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</si>
  <si>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</si>
  <si>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</si>
  <si>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</si>
  <si>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</si>
  <si>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</si>
  <si>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</si>
  <si>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</si>
  <si>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</si>
  <si>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</si>
  <si>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</si>
  <si>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</si>
  <si>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</si>
  <si>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</si>
  <si>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</si>
  <si>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</si>
  <si>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</si>
  <si>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</si>
  <si>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</si>
  <si>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</si>
  <si>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</si>
  <si>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</si>
  <si>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</si>
  <si>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</si>
  <si>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</si>
  <si>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</si>
  <si>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</si>
  <si>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</si>
  <si>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</si>
  <si>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</si>
  <si>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</si>
  <si>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</si>
  <si>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</si>
  <si>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</si>
  <si>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</si>
  <si>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</si>
  <si>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</si>
  <si>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</si>
  <si>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</si>
  <si>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</si>
  <si>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</si>
  <si>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</si>
  <si>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</si>
  <si>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</si>
  <si>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</si>
  <si>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</si>
  <si>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</si>
  <si>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</si>
  <si>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</si>
  <si>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</si>
  <si>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</si>
  <si>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</si>
  <si>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</si>
  <si>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</si>
  <si>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</si>
  <si>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</si>
  <si>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</si>
  <si>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</si>
  <si>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</si>
  <si>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</si>
  <si>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</si>
  <si>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</si>
  <si>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</si>
  <si>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</si>
  <si>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</si>
  <si>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</si>
  <si>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</si>
  <si>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</si>
  <si>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</si>
  <si>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</si>
  <si>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</si>
  <si>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</si>
  <si>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</si>
  <si>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</si>
  <si>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</si>
  <si>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</si>
  <si>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</si>
  <si>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</si>
  <si>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</si>
  <si>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</si>
  <si>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</si>
  <si>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</si>
  <si>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</si>
  <si>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</si>
  <si>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</si>
  <si>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</si>
  <si>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</si>
  <si>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</si>
  <si>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</si>
  <si>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</si>
  <si>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</si>
  <si>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</si>
  <si>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</si>
  <si>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</si>
  <si>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</si>
  <si>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</si>
  <si>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</si>
  <si>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</si>
  <si>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</si>
  <si>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</si>
  <si>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</si>
  <si>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</si>
  <si>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</si>
  <si>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</si>
  <si>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</si>
  <si>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</si>
  <si>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</si>
  <si>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</si>
  <si>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</si>
  <si>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</si>
  <si>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</si>
  <si>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</si>
  <si>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</si>
  <si>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</si>
  <si>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</si>
  <si>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</si>
  <si>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</si>
  <si>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</si>
  <si>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</si>
  <si>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</si>
  <si>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</si>
  <si>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</si>
  <si>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</si>
  <si>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</si>
  <si>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</si>
  <si>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</si>
  <si>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</si>
  <si>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</si>
  <si>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</si>
  <si>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</si>
  <si>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</si>
  <si>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</si>
  <si>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</si>
  <si>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</si>
  <si>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</si>
  <si>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</si>
  <si>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</si>
  <si>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</si>
  <si>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</si>
  <si>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</si>
  <si>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</si>
  <si>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</si>
  <si>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</si>
  <si>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</si>
  <si>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</si>
  <si>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</si>
  <si>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</si>
  <si>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</si>
  <si>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</si>
  <si>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</si>
  <si>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</si>
  <si>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</si>
  <si>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</si>
  <si>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</si>
  <si>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</si>
  <si>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</si>
  <si>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</si>
  <si>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</si>
  <si>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</si>
  <si>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</si>
  <si>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</si>
  <si>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</si>
  <si>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</si>
  <si>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</si>
  <si>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</si>
  <si>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</si>
  <si>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</si>
  <si>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</si>
  <si>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</si>
  <si>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</si>
  <si>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</si>
  <si>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</si>
  <si>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</si>
  <si>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</si>
  <si>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</si>
  <si>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</si>
  <si>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</si>
  <si>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</si>
  <si>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</si>
  <si>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</si>
  <si>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</si>
  <si>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</si>
  <si>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</si>
  <si>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</si>
  <si>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</si>
  <si>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</si>
  <si>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</si>
  <si>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</si>
  <si>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</si>
  <si>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</si>
  <si>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</si>
  <si>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</si>
  <si>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</si>
  <si>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</si>
  <si>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</si>
  <si>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</si>
  <si>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</si>
  <si>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</si>
  <si>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</si>
  <si>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</si>
  <si>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</si>
  <si>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</si>
  <si>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</si>
  <si>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</si>
  <si>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</si>
  <si>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</si>
  <si>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</si>
  <si>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</si>
  <si>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</si>
  <si>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</si>
  <si>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</si>
  <si>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</si>
  <si>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</si>
  <si>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</si>
  <si>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</si>
  <si>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</si>
  <si>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</si>
  <si>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</si>
  <si>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</si>
  <si>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</si>
  <si>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</si>
  <si>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</si>
  <si>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</si>
  <si>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</si>
  <si>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</si>
  <si>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</si>
  <si>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</si>
  <si>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</si>
  <si>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</si>
  <si>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</si>
  <si>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</si>
  <si>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</si>
  <si>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</si>
  <si>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</si>
  <si>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</si>
  <si>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</si>
  <si>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</si>
  <si>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</si>
  <si>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</si>
  <si>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</si>
  <si>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</si>
  <si>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</si>
  <si>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</si>
  <si>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</si>
  <si>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</si>
  <si>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</si>
  <si>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</si>
  <si>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</si>
  <si>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</si>
  <si>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</si>
  <si>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</si>
  <si>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</si>
  <si>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</si>
  <si>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</si>
  <si>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</si>
  <si>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</si>
  <si>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</si>
  <si>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</si>
  <si>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</si>
  <si>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</si>
  <si>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</si>
  <si>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</si>
  <si>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</si>
  <si>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</si>
  <si>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</si>
  <si>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</si>
  <si>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</si>
  <si>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</si>
  <si>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</si>
  <si>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</si>
  <si>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</si>
  <si>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</si>
  <si>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</si>
  <si>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</si>
  <si>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</si>
  <si>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</si>
  <si>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</si>
  <si>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</si>
  <si>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</si>
  <si>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</si>
  <si>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</si>
  <si>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</si>
  <si>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</si>
  <si>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</si>
  <si>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</si>
  <si>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</si>
  <si>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</si>
  <si>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</si>
  <si>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</si>
  <si>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</si>
  <si>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</si>
  <si>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</si>
  <si>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</si>
  <si>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</si>
  <si>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</si>
  <si>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</si>
  <si>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</si>
  <si>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</si>
  <si>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</si>
  <si>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</si>
  <si>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</si>
  <si>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</si>
  <si>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</si>
  <si>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</si>
  <si>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</si>
  <si>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</si>
  <si>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</si>
  <si>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</si>
  <si>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</si>
  <si>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</si>
  <si>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</si>
  <si>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</si>
  <si>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</si>
  <si>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</si>
  <si>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</si>
  <si>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</si>
  <si>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</si>
  <si>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</si>
  <si>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</si>
  <si>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</si>
  <si>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</si>
  <si>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</si>
  <si>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</si>
  <si>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</si>
  <si>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</si>
  <si>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</si>
  <si>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</si>
  <si>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</si>
  <si>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</si>
  <si>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</si>
  <si>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</si>
  <si>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</si>
  <si>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</si>
  <si>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</si>
  <si>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</si>
  <si>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</si>
  <si>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</si>
  <si>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</si>
  <si>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</si>
  <si>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</si>
  <si>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</si>
  <si>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</si>
  <si>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</si>
  <si>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</si>
  <si>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</si>
  <si>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</si>
  <si>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</si>
  <si>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</si>
  <si>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</si>
  <si>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</si>
  <si>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</si>
  <si>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</si>
  <si>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</si>
  <si>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</si>
  <si>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</si>
  <si>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</si>
  <si>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</si>
  <si>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</si>
  <si>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</si>
  <si>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</si>
  <si>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</si>
  <si>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</si>
  <si>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</si>
  <si>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</si>
  <si>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</si>
  <si>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</si>
  <si>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</si>
  <si>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</si>
  <si>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</si>
  <si>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</si>
  <si>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</si>
  <si>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</si>
  <si>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</si>
  <si>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</si>
  <si>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</si>
  <si>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</si>
  <si>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</si>
  <si>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</si>
  <si>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</si>
  <si>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</si>
  <si>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</si>
  <si>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</si>
  <si>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</si>
  <si>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</si>
  <si>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</si>
  <si>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</si>
  <si>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</si>
  <si>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</si>
  <si>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</si>
  <si>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</si>
  <si>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</si>
  <si>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</si>
  <si>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</si>
  <si>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</si>
  <si>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</si>
  <si>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</si>
  <si>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</si>
  <si>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</si>
  <si>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</si>
  <si>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</si>
  <si>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</si>
  <si>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</si>
  <si>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</si>
  <si>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</si>
  <si>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</si>
  <si>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</si>
  <si>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</si>
  <si>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</si>
  <si>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</si>
  <si>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</si>
  <si>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</si>
  <si>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</si>
  <si>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</si>
  <si>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</si>
  <si>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</si>
  <si>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</si>
  <si>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</si>
  <si>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</si>
  <si>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</si>
  <si>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</si>
  <si>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</si>
  <si>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</si>
  <si>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</si>
  <si>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</si>
  <si>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</si>
  <si>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</si>
  <si>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</si>
  <si>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</si>
  <si>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</si>
  <si>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</si>
  <si>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</si>
  <si>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</si>
  <si>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</si>
  <si>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</si>
  <si>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</si>
  <si>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</si>
  <si>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</si>
  <si>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</si>
  <si>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</si>
  <si>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</si>
  <si>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</si>
  <si>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</si>
  <si>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</si>
  <si>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</si>
  <si>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</si>
  <si>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</si>
  <si>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</si>
  <si>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</si>
  <si>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</si>
  <si>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</si>
  <si>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</si>
  <si>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</si>
  <si>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</si>
  <si>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</si>
  <si>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</si>
  <si>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</si>
  <si>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</si>
  <si>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</si>
  <si>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</si>
  <si>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</si>
  <si>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</si>
  <si>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</si>
  <si>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</si>
  <si>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</si>
  <si>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</si>
  <si>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</si>
  <si>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</si>
  <si>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</si>
  <si>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</si>
  <si>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</si>
  <si>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</si>
  <si>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</si>
  <si>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</si>
  <si>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</si>
  <si>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</si>
  <si>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</si>
  <si>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</si>
  <si>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</si>
  <si>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</si>
  <si>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</si>
  <si>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</si>
  <si>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</si>
  <si>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</si>
  <si>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</si>
  <si>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</si>
  <si>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</si>
  <si>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</si>
  <si>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</si>
  <si>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</si>
  <si>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</si>
  <si>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</si>
  <si>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</si>
  <si>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</si>
  <si>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</si>
  <si>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</si>
  <si>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</si>
  <si>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</si>
  <si>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</si>
  <si>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</si>
  <si>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</si>
  <si>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</si>
  <si>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</si>
  <si>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</si>
  <si>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</si>
  <si>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</si>
  <si>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</si>
  <si>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</si>
  <si>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</si>
  <si>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</si>
  <si>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</si>
  <si>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</si>
  <si>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</si>
  <si>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</si>
  <si>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</si>
  <si>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</si>
  <si>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</si>
  <si>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</si>
  <si>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</si>
  <si>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</si>
  <si>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</si>
  <si>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</si>
  <si>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</si>
  <si>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</si>
  <si>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</si>
  <si>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</si>
  <si>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</si>
  <si>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</si>
  <si>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</si>
  <si>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</si>
  <si>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</si>
  <si>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</si>
  <si>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</si>
  <si>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</si>
  <si>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</si>
  <si>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</si>
  <si>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</si>
  <si>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</si>
  <si>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</si>
  <si>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</si>
  <si>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</si>
  <si>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</si>
  <si>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</si>
  <si>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</si>
  <si>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</si>
  <si>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</si>
  <si>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</si>
  <si>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</si>
  <si>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</si>
  <si>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</si>
  <si>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</si>
  <si>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</si>
  <si>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</si>
  <si>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</si>
  <si>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</si>
  <si>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</si>
  <si>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</si>
  <si>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</si>
  <si>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</si>
  <si>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</si>
  <si>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</si>
  <si>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</si>
  <si>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</si>
  <si>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</si>
  <si>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</si>
  <si>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</si>
  <si>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</si>
  <si>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</si>
  <si>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</si>
  <si>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</si>
  <si>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</si>
  <si>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</si>
  <si>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</si>
  <si>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</si>
  <si>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</si>
  <si>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</si>
  <si>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</si>
  <si>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</si>
  <si>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</si>
  <si>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</si>
  <si>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</si>
  <si>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</si>
  <si>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</si>
  <si>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</si>
  <si>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</si>
  <si>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</si>
  <si>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</si>
  <si>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</si>
  <si>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</si>
  <si>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</si>
  <si>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</si>
  <si>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</si>
  <si>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</si>
  <si>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</si>
  <si>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</si>
  <si>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</si>
  <si>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</si>
  <si>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</si>
  <si>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</si>
  <si>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</si>
  <si>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</si>
  <si>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</si>
  <si>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</si>
  <si>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</si>
  <si>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</si>
  <si>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</si>
  <si>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</si>
  <si>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</si>
  <si>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</si>
  <si>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</si>
  <si>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</si>
  <si>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</si>
  <si>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</si>
  <si>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</si>
  <si>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</si>
  <si>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</si>
  <si>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</si>
  <si>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</si>
  <si>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</si>
  <si>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</si>
  <si>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</si>
  <si>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</si>
  <si>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</si>
  <si>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</si>
  <si>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</si>
  <si>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</si>
  <si>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</si>
  <si>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</si>
  <si>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</si>
  <si>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</si>
  <si>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</si>
  <si>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</si>
  <si>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</si>
  <si>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</si>
  <si>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</si>
  <si>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</si>
  <si>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</si>
  <si>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</si>
  <si>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</si>
  <si>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</si>
  <si>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</si>
  <si>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</si>
  <si>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</si>
  <si>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</si>
  <si>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</si>
  <si>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</si>
  <si>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</si>
  <si>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</si>
  <si>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</si>
  <si>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</si>
  <si>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</si>
  <si>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</si>
  <si>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</si>
  <si>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</si>
  <si>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</si>
  <si>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</si>
  <si>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</si>
  <si>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</si>
  <si>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</si>
  <si>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</si>
  <si>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</si>
  <si>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</si>
  <si>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</si>
  <si>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</si>
  <si>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</si>
  <si>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</si>
  <si>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</si>
  <si>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</si>
  <si>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</si>
  <si>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</si>
  <si>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</si>
  <si>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</si>
  <si>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</si>
  <si>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</si>
  <si>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</si>
  <si>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</si>
  <si>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</si>
  <si>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</si>
  <si>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</si>
  <si>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</si>
  <si>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</si>
  <si>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</si>
  <si>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</si>
  <si>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</si>
  <si>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</si>
  <si>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</si>
  <si>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</si>
  <si>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</si>
  <si>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</si>
  <si>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</si>
  <si>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</si>
  <si>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</si>
  <si>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</si>
  <si>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</si>
  <si>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</si>
  <si>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</si>
  <si>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</si>
  <si>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</si>
  <si>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</si>
  <si>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</si>
  <si>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</si>
  <si>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</si>
  <si>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</si>
  <si>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</si>
  <si>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</si>
  <si>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</si>
  <si>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</si>
  <si>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</si>
  <si>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</si>
  <si>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</si>
  <si>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</si>
  <si>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</si>
  <si>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</si>
  <si>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</si>
  <si>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</si>
  <si>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</si>
  <si>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</si>
  <si>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</si>
  <si>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</si>
  <si>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</si>
  <si>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</si>
  <si>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</si>
  <si>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</si>
  <si>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</si>
  <si>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</si>
  <si>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</si>
  <si>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</si>
  <si>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</si>
  <si>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</si>
  <si>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</si>
  <si>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</si>
  <si>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</si>
  <si>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</si>
  <si>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</si>
  <si>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</si>
  <si>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</si>
  <si>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</si>
  <si>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</si>
  <si>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</si>
  <si>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</si>
  <si>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</si>
  <si>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</si>
  <si>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</si>
  <si>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</si>
  <si>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</si>
  <si>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</si>
  <si>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</si>
  <si>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</si>
  <si>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</si>
  <si>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</si>
  <si>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</si>
  <si>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</si>
  <si>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</si>
  <si>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</si>
  <si>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</si>
  <si>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</si>
  <si>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</si>
  <si>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</si>
  <si>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</si>
  <si>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</si>
  <si>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</si>
  <si>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</si>
  <si>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</si>
  <si>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</si>
  <si>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</si>
  <si>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</si>
  <si>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</si>
  <si>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</si>
  <si>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</si>
  <si>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</si>
  <si>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</si>
  <si>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</si>
  <si>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</si>
  <si>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</si>
  <si>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</si>
  <si>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</si>
  <si>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</si>
  <si>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</si>
  <si>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</si>
  <si>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</si>
  <si>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</si>
  <si>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</si>
  <si>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</si>
  <si>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</si>
  <si>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</si>
  <si>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</si>
  <si>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</si>
  <si>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</si>
  <si>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</si>
  <si>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</si>
  <si>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</si>
  <si>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</si>
  <si>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</si>
  <si>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</si>
  <si>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</si>
  <si>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</si>
  <si>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</si>
  <si>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</si>
  <si>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</si>
  <si>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</si>
  <si>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</si>
  <si>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</si>
  <si>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</si>
  <si>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</si>
  <si>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</si>
  <si>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</si>
  <si>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</si>
  <si>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</si>
  <si>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</si>
  <si>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</si>
  <si>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</si>
  <si>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</si>
  <si>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</si>
  <si>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</si>
  <si>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</si>
  <si>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</si>
  <si>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</si>
  <si>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</si>
  <si>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</si>
  <si>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</si>
  <si>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</si>
  <si>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</si>
  <si>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</si>
  <si>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</si>
  <si>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</si>
  <si>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</si>
  <si>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</si>
  <si>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</si>
  <si>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</si>
  <si>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</si>
  <si>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</si>
  <si>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</si>
  <si>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</si>
  <si>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</si>
  <si>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</si>
  <si>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</si>
  <si>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</si>
  <si>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</si>
  <si>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</si>
  <si>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</si>
  <si>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</si>
  <si>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</si>
  <si>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</si>
  <si>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</si>
  <si>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</si>
  <si>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</si>
  <si>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</si>
  <si>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</si>
  <si>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</si>
  <si>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</si>
  <si>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</si>
  <si>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</si>
  <si>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</si>
  <si>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</si>
  <si>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</si>
  <si>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</si>
  <si>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</si>
  <si>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</si>
  <si>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</si>
  <si>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</si>
  <si>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</si>
  <si>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</si>
  <si>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</si>
  <si>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</si>
  <si>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</si>
  <si>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</si>
  <si>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</si>
  <si>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</si>
  <si>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</si>
  <si>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</si>
  <si>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</si>
  <si>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</si>
  <si>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</si>
  <si>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</si>
  <si>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</si>
  <si>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</si>
  <si>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</si>
  <si>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</si>
  <si>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</si>
  <si>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</si>
  <si>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</si>
  <si>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</si>
  <si>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</si>
  <si>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</si>
  <si>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</si>
  <si>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</si>
  <si>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</si>
  <si>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</si>
  <si>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</si>
  <si>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</si>
  <si>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</si>
  <si>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</si>
  <si>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</si>
  <si>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</si>
  <si>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</si>
  <si>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</si>
  <si>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</si>
  <si>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</si>
  <si>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</si>
  <si>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</si>
  <si>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</si>
  <si>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</si>
  <si>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</si>
  <si>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</si>
  <si>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</si>
  <si>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</si>
  <si>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</si>
  <si>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</si>
  <si>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</si>
  <si>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</si>
  <si>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</si>
  <si>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</si>
  <si>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</si>
  <si>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</si>
  <si>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</si>
  <si>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</si>
  <si>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</si>
  <si>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</si>
  <si>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</si>
  <si>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</si>
  <si>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</si>
  <si>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</si>
  <si>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</si>
  <si>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</si>
  <si>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</si>
  <si>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</si>
  <si>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</si>
  <si>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</si>
  <si>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</si>
  <si>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</si>
  <si>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</si>
  <si>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</si>
  <si>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</si>
  <si>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</si>
  <si>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</si>
  <si>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</si>
  <si>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</si>
  <si>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</si>
  <si>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</si>
  <si>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</si>
  <si>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</si>
  <si>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</si>
  <si>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</si>
  <si>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</si>
  <si>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</si>
  <si>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</si>
  <si>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</si>
  <si>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</si>
  <si>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</si>
  <si>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</si>
  <si>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</si>
  <si>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</si>
  <si>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</si>
  <si>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</si>
  <si>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</si>
  <si>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</si>
  <si>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</si>
  <si>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</si>
  <si>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</si>
  <si>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</si>
  <si>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</si>
  <si>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</si>
  <si>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</si>
  <si>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</si>
  <si>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</si>
  <si>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</si>
  <si>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</si>
  <si>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</si>
  <si>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</si>
  <si>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</si>
  <si>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</si>
  <si>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</si>
  <si>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</si>
  <si>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</si>
  <si>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</si>
  <si>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</si>
  <si>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</si>
  <si>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</si>
  <si>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</si>
  <si>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</si>
  <si>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</si>
  <si>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</si>
  <si>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</si>
  <si>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</si>
  <si>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</si>
  <si>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</si>
  <si>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</si>
  <si>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</si>
  <si>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</si>
  <si>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</si>
  <si>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</si>
  <si>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</si>
  <si>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</si>
  <si>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</si>
  <si>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</si>
  <si>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</si>
  <si>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</si>
  <si>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</si>
  <si>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</si>
  <si>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</si>
  <si>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</si>
  <si>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</si>
  <si>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</si>
  <si>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</si>
  <si>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</si>
  <si>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</si>
  <si>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</si>
  <si>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</si>
  <si>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</si>
  <si>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</si>
  <si>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</si>
  <si>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</si>
  <si>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</si>
  <si>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</si>
  <si>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</si>
  <si>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</si>
  <si>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</si>
  <si>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</si>
  <si>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</si>
  <si>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</si>
  <si>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</si>
  <si>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</si>
  <si>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</si>
  <si>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</si>
  <si>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</si>
  <si>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</si>
  <si>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</si>
  <si>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</si>
  <si>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</si>
  <si>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</si>
  <si>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</si>
  <si>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</si>
  <si>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</si>
  <si>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</si>
  <si>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</si>
  <si>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</si>
  <si>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</si>
  <si>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</si>
  <si>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</si>
  <si>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</si>
  <si>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</si>
  <si>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</si>
  <si>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</si>
  <si>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</si>
  <si>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</si>
  <si>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</si>
  <si>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</si>
  <si>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</si>
  <si>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</si>
  <si>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</si>
  <si>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</si>
  <si>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</si>
  <si>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</si>
  <si>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</si>
  <si>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</si>
  <si>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</si>
  <si>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</si>
  <si>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</si>
  <si>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</si>
  <si>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</si>
  <si>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</si>
  <si>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</si>
  <si>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</si>
  <si>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</si>
  <si>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</si>
  <si>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</si>
  <si>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</si>
  <si>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</si>
  <si>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</si>
  <si>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</si>
  <si>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</si>
  <si>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</si>
  <si>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</si>
  <si>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</si>
  <si>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</si>
  <si>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</si>
  <si>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</si>
  <si>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</si>
  <si>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</si>
  <si>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</si>
  <si>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</si>
  <si>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</si>
  <si>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</si>
  <si>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</si>
  <si>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</si>
  <si>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</si>
  <si>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</si>
  <si>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</si>
  <si>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</si>
  <si>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</si>
  <si>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</si>
  <si>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</si>
  <si>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</si>
  <si>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</si>
  <si>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</si>
  <si>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</si>
  <si>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</si>
  <si>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</si>
  <si>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</si>
  <si>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</si>
  <si>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</si>
  <si>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</si>
  <si>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</si>
  <si>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</si>
  <si>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</si>
  <si>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</si>
  <si>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</si>
  <si>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</si>
  <si>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</si>
  <si>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</si>
  <si>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</si>
  <si>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</si>
  <si>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</si>
  <si>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</si>
  <si>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</si>
  <si>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</si>
  <si>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</si>
  <si>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</si>
  <si>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</si>
  <si>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</si>
  <si>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</si>
  <si>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</si>
  <si>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</si>
  <si>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</si>
  <si>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</si>
  <si>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</si>
  <si>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</si>
  <si>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</si>
  <si>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</si>
  <si>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</si>
  <si>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</si>
  <si>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</si>
  <si>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</si>
  <si>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</si>
  <si>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</si>
  <si>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</si>
  <si>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</si>
  <si>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</si>
  <si>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</si>
  <si>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</si>
  <si>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</si>
  <si>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</si>
  <si>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</si>
  <si>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</si>
  <si>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</si>
  <si>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</si>
  <si>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</si>
  <si>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</si>
  <si>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</si>
  <si>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</si>
  <si>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</si>
  <si>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</si>
  <si>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</si>
  <si>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</si>
  <si>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</si>
  <si>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</si>
  <si>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</si>
  <si>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</si>
  <si>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</si>
  <si>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</si>
  <si>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</si>
  <si>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</si>
  <si>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</si>
  <si>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</si>
  <si>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</si>
  <si>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</si>
  <si>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</si>
  <si>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</si>
  <si>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</si>
  <si>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</si>
  <si>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</si>
  <si>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</si>
  <si>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</si>
  <si>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</si>
  <si>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</si>
  <si>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</si>
  <si>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</si>
  <si>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</si>
  <si>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</si>
  <si>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</si>
  <si>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</si>
  <si>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</si>
  <si>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</si>
  <si>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</si>
  <si>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</si>
  <si>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</si>
  <si>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</si>
  <si>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</si>
  <si>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</si>
  <si>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</si>
  <si>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</si>
  <si>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</si>
  <si>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</si>
  <si>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</si>
  <si>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</si>
  <si>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</si>
  <si>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</si>
  <si>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</si>
  <si>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</si>
  <si>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</si>
  <si>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</si>
  <si>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</si>
  <si>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</si>
  <si>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</si>
  <si>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</si>
  <si>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</si>
  <si>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</si>
  <si>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</si>
  <si>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</si>
  <si>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</si>
  <si>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</si>
  <si>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</si>
  <si>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</si>
  <si>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</si>
  <si>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</si>
  <si>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</si>
  <si>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</si>
  <si>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</si>
  <si>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</si>
  <si>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</si>
  <si>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</si>
  <si>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</si>
  <si>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</si>
  <si>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</si>
  <si>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</si>
  <si>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</si>
  <si>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</si>
  <si>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</si>
  <si>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</si>
  <si>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</si>
  <si>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</si>
  <si>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</si>
  <si>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</si>
  <si>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</si>
  <si>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</si>
  <si>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</si>
  <si>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</si>
  <si>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</si>
  <si>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</si>
  <si>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</si>
  <si>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</si>
  <si>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</si>
  <si>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</si>
  <si>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</si>
  <si>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</si>
  <si>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</si>
  <si>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</si>
  <si>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</si>
  <si>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</si>
  <si>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</si>
  <si>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</si>
  <si>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</si>
  <si>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</si>
  <si>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</si>
  <si>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</si>
  <si>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</si>
  <si>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</si>
  <si>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</si>
  <si>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</si>
  <si>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</si>
  <si>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</si>
  <si>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</si>
  <si>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</si>
  <si>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</si>
  <si>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</si>
  <si>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</si>
  <si>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</si>
  <si>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</si>
  <si>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</si>
  <si>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</si>
  <si>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</si>
  <si>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</si>
  <si>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</si>
  <si>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</si>
  <si>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</si>
  <si>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</si>
  <si>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</si>
  <si>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</si>
  <si>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</si>
  <si>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</si>
  <si>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</si>
  <si>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</si>
  <si>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</si>
  <si>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</si>
  <si>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</si>
  <si>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</si>
  <si>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</si>
  <si>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</si>
  <si>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</si>
  <si>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</si>
  <si>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</si>
  <si>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</si>
  <si>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</si>
  <si>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</si>
  <si>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</si>
  <si>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</si>
  <si>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</si>
  <si>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</si>
  <si>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</si>
  <si>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</si>
  <si>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</si>
  <si>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</si>
  <si>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</si>
  <si>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</si>
  <si>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</si>
  <si>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</si>
  <si>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</si>
  <si>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</si>
  <si>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</si>
  <si>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</si>
  <si>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</si>
  <si>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</si>
  <si>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</si>
  <si>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</si>
  <si>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</si>
  <si>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</si>
  <si>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</si>
  <si>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</si>
  <si>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</si>
  <si>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</si>
  <si>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</si>
  <si>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</si>
  <si>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</si>
  <si>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</si>
  <si>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</si>
  <si>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</si>
  <si>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</si>
  <si>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</si>
  <si>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</si>
  <si>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</si>
  <si>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</si>
  <si>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</si>
  <si>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</si>
  <si>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</si>
  <si>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</si>
  <si>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</si>
  <si>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</si>
  <si>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</si>
  <si>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</si>
  <si>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</si>
  <si>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</si>
  <si>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</si>
  <si>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</si>
  <si>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</si>
  <si>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</si>
  <si>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</si>
  <si>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</si>
  <si>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</si>
  <si>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</si>
  <si>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</si>
  <si>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</si>
  <si>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</si>
  <si>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</si>
  <si>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</si>
  <si>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</si>
  <si>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</si>
  <si>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</si>
  <si>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</si>
  <si>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</si>
  <si>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</si>
  <si>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</si>
  <si>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</si>
  <si>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</si>
  <si>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</si>
  <si>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</si>
  <si>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</si>
  <si>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</si>
  <si>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</si>
  <si>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</si>
  <si>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</si>
  <si>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</si>
  <si>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</si>
  <si>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</si>
  <si>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</si>
  <si>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</si>
  <si>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</si>
  <si>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</si>
  <si>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</si>
  <si>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</si>
  <si>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</si>
  <si>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</si>
  <si>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</si>
  <si>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</si>
  <si>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</si>
  <si>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</si>
  <si>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</si>
  <si>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</si>
  <si>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</si>
  <si>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</si>
  <si>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</si>
  <si>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</si>
  <si>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</si>
  <si>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</si>
  <si>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</si>
  <si>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</si>
  <si>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</si>
  <si>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</si>
  <si>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</si>
  <si>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</si>
  <si>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</si>
  <si>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</si>
  <si>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</si>
  <si>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</si>
  <si>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</si>
  <si>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</si>
  <si>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</si>
  <si>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</si>
  <si>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</si>
  <si>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</si>
  <si>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</si>
  <si>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</si>
  <si>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</si>
  <si>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</si>
  <si>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</si>
  <si>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</si>
  <si>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</si>
  <si>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</si>
  <si>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</si>
  <si>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</si>
  <si>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</si>
  <si>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</si>
  <si>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</si>
  <si>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</si>
  <si>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</si>
  <si>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</si>
  <si>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</si>
  <si>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</si>
  <si>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</si>
  <si>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</si>
  <si>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</si>
  <si>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</si>
  <si>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</si>
  <si>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</si>
  <si>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</si>
  <si>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</si>
  <si>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</si>
  <si>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</si>
  <si>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</si>
  <si>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</si>
  <si>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</si>
  <si>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</si>
  <si>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</si>
  <si>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</si>
  <si>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</si>
  <si>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</si>
  <si>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</si>
  <si>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</si>
  <si>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</si>
  <si>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</si>
  <si>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</si>
  <si>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</si>
  <si>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</si>
  <si>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</si>
  <si>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</si>
  <si>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</si>
  <si>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</si>
  <si>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</si>
  <si>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</si>
  <si>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</si>
  <si>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</si>
  <si>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</si>
  <si>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</si>
  <si>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</si>
  <si>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</si>
  <si>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</si>
  <si>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</si>
  <si>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</si>
  <si>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</si>
  <si>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</si>
  <si>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</si>
  <si>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</si>
  <si>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</si>
  <si>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</si>
  <si>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</si>
  <si>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</si>
  <si>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</si>
  <si>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</si>
  <si>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</si>
  <si>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</si>
  <si>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</si>
  <si>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</si>
  <si>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</si>
  <si>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</si>
  <si>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</si>
  <si>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</si>
  <si>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</si>
  <si>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</si>
  <si>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</si>
  <si>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</si>
  <si>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</si>
  <si>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</si>
  <si>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</si>
  <si>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</si>
  <si>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</si>
  <si>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</si>
  <si>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</si>
  <si>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</si>
  <si>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</si>
  <si>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</si>
  <si>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</si>
  <si>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</si>
  <si>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</si>
  <si>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</si>
  <si>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</si>
  <si>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</si>
  <si>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</si>
  <si>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</si>
  <si>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</si>
  <si>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</si>
  <si>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</si>
  <si>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</si>
  <si>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</si>
  <si>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</si>
  <si>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</si>
  <si>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</si>
  <si>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</si>
  <si>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</si>
  <si>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</si>
  <si>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</si>
  <si>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</si>
  <si>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</si>
  <si>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</si>
  <si>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</si>
  <si>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</si>
  <si>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</si>
  <si>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</si>
  <si>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</si>
  <si>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</si>
  <si>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</si>
  <si>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</si>
  <si>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</si>
  <si>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</si>
  <si>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</si>
  <si>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</si>
  <si>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</si>
  <si>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</si>
  <si>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</si>
  <si>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</si>
  <si>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</si>
  <si>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</si>
  <si>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</si>
  <si>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</si>
  <si>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</si>
  <si>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</si>
  <si>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</si>
  <si>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</si>
  <si>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</si>
  <si>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</si>
  <si>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</si>
  <si>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</si>
  <si>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</si>
  <si>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</si>
  <si>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</si>
  <si>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</si>
  <si>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</si>
  <si>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</si>
  <si>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</si>
  <si>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</si>
  <si>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</si>
  <si>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</si>
  <si>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</si>
  <si>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</si>
  <si>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</si>
  <si>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</si>
  <si>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</si>
  <si>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</si>
  <si>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</si>
  <si>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</si>
  <si>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</si>
  <si>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</si>
  <si>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</si>
  <si>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</si>
  <si>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</si>
  <si>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</si>
  <si>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</si>
  <si>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</si>
  <si>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</si>
  <si>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</si>
  <si>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</si>
  <si>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</si>
  <si>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</si>
  <si>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</si>
  <si>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</si>
  <si>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</si>
  <si>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</si>
  <si>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</si>
  <si>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</si>
  <si>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</si>
  <si>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</si>
  <si>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</si>
  <si>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</si>
  <si>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</si>
  <si>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</si>
  <si>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</si>
  <si>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</si>
  <si>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</si>
  <si>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</si>
  <si>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</si>
  <si>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</si>
  <si>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</si>
  <si>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</si>
  <si>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</si>
  <si>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</si>
  <si>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</si>
  <si>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</si>
  <si>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</si>
  <si>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</si>
  <si>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</si>
  <si>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</si>
  <si>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</si>
  <si>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</si>
  <si>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</si>
  <si>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</si>
  <si>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</si>
  <si>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</si>
  <si>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</si>
  <si>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</si>
  <si>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</si>
  <si>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</si>
  <si>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</si>
  <si>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</si>
  <si>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</si>
  <si>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</si>
  <si>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</si>
  <si>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</si>
  <si>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</si>
  <si>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</si>
  <si>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</si>
  <si>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</si>
  <si>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</si>
  <si>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</si>
  <si>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</si>
  <si>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</si>
  <si>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</si>
  <si>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</si>
  <si>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</si>
  <si>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</si>
  <si>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</si>
  <si>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</si>
  <si>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</si>
  <si>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</si>
  <si>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</si>
  <si>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</si>
  <si>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</si>
  <si>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</si>
  <si>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</si>
  <si>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</si>
  <si>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</si>
  <si>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</si>
  <si>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</si>
  <si>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</si>
  <si>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</si>
  <si>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</si>
  <si>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</si>
  <si>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</si>
  <si>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</si>
  <si>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</si>
  <si>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</si>
  <si>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</si>
  <si>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</si>
  <si>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</si>
  <si>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</si>
  <si>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</si>
  <si>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</si>
  <si>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</si>
  <si>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</si>
  <si>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</si>
  <si>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</si>
  <si>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</si>
  <si>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</si>
  <si>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</si>
  <si>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</si>
  <si>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</si>
  <si>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</si>
  <si>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</si>
  <si>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</si>
  <si>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</si>
  <si>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</si>
  <si>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</si>
  <si>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</si>
  <si>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</si>
  <si>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</si>
  <si>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</si>
  <si>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</si>
  <si>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</si>
  <si>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</si>
  <si>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</si>
  <si>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</si>
  <si>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</si>
  <si>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</si>
  <si>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</si>
  <si>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</si>
  <si>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</si>
  <si>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</si>
  <si>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</si>
  <si>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</si>
  <si>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</si>
  <si>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</si>
  <si>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</si>
  <si>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</si>
  <si>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</si>
  <si>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</si>
  <si>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</si>
  <si>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</si>
  <si>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</si>
  <si>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</si>
  <si>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</si>
  <si>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</si>
  <si>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</si>
  <si>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</si>
  <si>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</si>
  <si>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</si>
  <si>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</si>
  <si>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</si>
  <si>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</si>
  <si>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</si>
  <si>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</si>
  <si>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</si>
  <si>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</si>
  <si>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</si>
  <si>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</si>
  <si>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</si>
  <si>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</si>
  <si>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</si>
  <si>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</si>
  <si>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</si>
  <si>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</si>
  <si>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</si>
  <si>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</si>
  <si>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</si>
  <si>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</si>
  <si>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</si>
  <si>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</si>
  <si>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</si>
  <si>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</si>
  <si>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</si>
  <si>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</si>
  <si>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</si>
  <si>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</si>
  <si>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</si>
  <si>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</si>
  <si>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</si>
  <si>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</si>
  <si>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</si>
  <si>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</si>
  <si>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</si>
  <si>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</si>
  <si>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</si>
  <si>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</si>
  <si>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</si>
  <si>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</si>
  <si>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</si>
  <si>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</si>
  <si>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</si>
  <si>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</si>
  <si>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</si>
  <si>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</si>
  <si>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</si>
  <si>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</si>
  <si>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</si>
  <si>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</si>
  <si>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</si>
  <si>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</si>
  <si>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</si>
  <si>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</si>
  <si>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</si>
  <si>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</si>
  <si>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</si>
  <si>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</si>
  <si>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</si>
  <si>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</si>
  <si>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</si>
  <si>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</si>
  <si>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</si>
  <si>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</si>
  <si>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</si>
  <si>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</si>
  <si>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</si>
  <si>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</si>
  <si>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</si>
  <si>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</si>
  <si>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</si>
  <si>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</si>
  <si>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</si>
  <si>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</si>
  <si>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</si>
  <si>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</si>
  <si>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</si>
  <si>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</si>
  <si>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</si>
  <si>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</si>
  <si>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</si>
  <si>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</si>
  <si>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</si>
  <si>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</si>
  <si>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</si>
  <si>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</si>
  <si>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</si>
  <si>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</si>
  <si>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</si>
  <si>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</si>
  <si>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</si>
  <si>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</si>
  <si>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</si>
  <si>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</si>
  <si>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</si>
  <si>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</si>
  <si>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</si>
  <si>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</si>
  <si>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</si>
  <si>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</si>
  <si>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</si>
  <si>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</si>
  <si>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</si>
  <si>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</si>
  <si>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</si>
  <si>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</si>
  <si>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</si>
  <si>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</si>
  <si>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</si>
  <si>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</si>
  <si>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</si>
  <si>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</si>
  <si>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</si>
  <si>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</si>
  <si>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</si>
  <si>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</si>
  <si>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</si>
  <si>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</si>
  <si>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</si>
  <si>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</si>
  <si>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</si>
  <si>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</si>
  <si>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</si>
  <si>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</si>
  <si>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</si>
  <si>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</si>
  <si>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</si>
  <si>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</si>
  <si>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</si>
  <si>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</si>
  <si>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</si>
  <si>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</si>
  <si>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</si>
  <si>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</si>
  <si>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</si>
  <si>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</si>
  <si>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</si>
  <si>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</si>
  <si>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</si>
  <si>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</si>
  <si>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</si>
  <si>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</si>
  <si>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</si>
  <si>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</si>
  <si>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</si>
  <si>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</si>
  <si>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</si>
  <si>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</si>
  <si>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</si>
  <si>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</si>
  <si>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</si>
  <si>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</si>
  <si>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</si>
  <si>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</si>
  <si>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</si>
  <si>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</si>
  <si>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</si>
  <si>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</si>
  <si>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</si>
  <si>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</si>
  <si>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</si>
  <si>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</si>
  <si>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</si>
  <si>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</si>
  <si>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</si>
  <si>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</si>
  <si>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</si>
  <si>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</si>
  <si>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</si>
  <si>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</si>
  <si>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</si>
  <si>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</si>
  <si>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</si>
  <si>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</si>
  <si>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</si>
  <si>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</si>
  <si>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</si>
  <si>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</si>
  <si>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</si>
  <si>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</si>
  <si>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</si>
  <si>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</si>
  <si>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</si>
  <si>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</si>
  <si>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</si>
  <si>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</si>
  <si>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</si>
  <si>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</si>
  <si>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</si>
  <si>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</si>
  <si>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</si>
  <si>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</si>
  <si>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</si>
  <si>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</si>
  <si>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</si>
  <si>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</si>
  <si>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</si>
  <si>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</si>
  <si>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</si>
  <si>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</si>
  <si>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</si>
  <si>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</si>
  <si>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</si>
  <si>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</si>
  <si>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</si>
  <si>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</si>
  <si>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</si>
  <si>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</si>
  <si>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</si>
  <si>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</si>
  <si>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</si>
  <si>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</si>
  <si>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</si>
  <si>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</si>
  <si>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</si>
  <si>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</si>
  <si>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</si>
  <si>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</si>
  <si>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</si>
  <si>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</si>
  <si>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</si>
  <si>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</si>
  <si>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</si>
  <si>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</si>
  <si>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</si>
  <si>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</si>
  <si>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</si>
  <si>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</si>
  <si>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</si>
  <si>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</si>
  <si>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</si>
  <si>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</si>
  <si>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</si>
  <si>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</si>
  <si>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</si>
  <si>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</si>
  <si>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</si>
  <si>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</si>
  <si>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</si>
  <si>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</si>
  <si>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</si>
  <si>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</si>
  <si>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</si>
  <si>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</si>
  <si>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</si>
  <si>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</si>
  <si>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</si>
  <si>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</si>
  <si>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</si>
  <si>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</si>
  <si>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</si>
  <si>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</si>
  <si>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</si>
  <si>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</si>
  <si>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</si>
  <si>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</si>
  <si>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</si>
  <si>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</si>
  <si>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</si>
  <si>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</si>
  <si>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</si>
  <si>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</si>
  <si>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</si>
  <si>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</si>
  <si>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</si>
  <si>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</si>
  <si>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</si>
  <si>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</si>
  <si>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</si>
  <si>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</si>
  <si>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</si>
  <si>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</si>
  <si>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</si>
  <si>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</si>
  <si>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</si>
  <si>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</si>
  <si>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</si>
  <si>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</si>
  <si>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</si>
  <si>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</si>
  <si>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</si>
  <si>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</si>
  <si>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</si>
  <si>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</si>
  <si>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</si>
  <si>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</si>
  <si>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</si>
  <si>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</si>
  <si>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</si>
  <si>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</si>
  <si>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</si>
  <si>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</si>
  <si>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</si>
  <si>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</si>
  <si>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</si>
  <si>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</si>
  <si>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</si>
  <si>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</si>
  <si>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</si>
  <si>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</si>
  <si>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</si>
  <si>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</si>
  <si>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</si>
  <si>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</si>
  <si>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</si>
  <si>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</si>
  <si>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</si>
  <si>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</si>
  <si>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</si>
  <si>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</si>
  <si>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</si>
  <si>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</si>
  <si>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</si>
  <si>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</si>
  <si>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</si>
  <si>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</si>
  <si>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</si>
  <si>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</si>
  <si>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</si>
  <si>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</si>
  <si>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</si>
  <si>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</si>
  <si>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</si>
  <si>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</si>
  <si>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</si>
  <si>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</si>
  <si>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</si>
  <si>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</si>
  <si>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</si>
  <si>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</si>
  <si>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</si>
  <si>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</si>
  <si>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</si>
  <si>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</si>
  <si>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</si>
  <si>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</si>
  <si>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</si>
  <si>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</si>
  <si>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</si>
  <si>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</si>
  <si>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</si>
  <si>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</si>
  <si>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</si>
  <si>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</si>
  <si>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</si>
  <si>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</si>
  <si>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</si>
  <si>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</si>
  <si>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</si>
  <si>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</si>
  <si>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</si>
  <si>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</si>
  <si>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</si>
  <si>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</si>
  <si>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</si>
  <si>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</si>
  <si>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</si>
  <si>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</si>
  <si>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</si>
  <si>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</si>
  <si>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</si>
  <si>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</si>
  <si>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</si>
  <si>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</si>
  <si>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</si>
  <si>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</si>
  <si>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</si>
  <si>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</si>
  <si>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</si>
  <si>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</si>
  <si>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</si>
  <si>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</si>
  <si>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</si>
  <si>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</si>
  <si>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</si>
  <si>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</si>
  <si>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</si>
  <si>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</si>
  <si>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</si>
  <si>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</si>
  <si>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</si>
  <si>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</si>
  <si>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</si>
  <si>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</si>
  <si>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</si>
  <si>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</si>
  <si>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</si>
  <si>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</si>
  <si>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</si>
  <si>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</si>
  <si>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</si>
  <si>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</si>
  <si>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</si>
  <si>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</si>
  <si>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</si>
  <si>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</si>
  <si>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</si>
  <si>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</si>
  <si>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</si>
  <si>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</si>
  <si>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</si>
  <si>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</si>
  <si>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</si>
  <si>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</si>
  <si>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</si>
  <si>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</si>
  <si>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</si>
  <si>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</si>
  <si>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</si>
  <si>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</si>
  <si>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</si>
  <si>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</si>
  <si>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</si>
  <si>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</si>
  <si>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</si>
  <si>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</si>
  <si>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</si>
  <si>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</si>
  <si>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</si>
  <si>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</si>
  <si>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</si>
  <si>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</si>
  <si>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</si>
  <si>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</si>
  <si>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</si>
  <si>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</si>
  <si>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</si>
  <si>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</si>
  <si>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</si>
  <si>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</si>
  <si>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</si>
  <si>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</si>
  <si>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</si>
  <si>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</si>
  <si>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</si>
  <si>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</si>
  <si>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</si>
  <si>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</si>
  <si>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</si>
  <si>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</si>
  <si>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</si>
  <si>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</si>
  <si>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</si>
  <si>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</si>
  <si>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</si>
  <si>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</si>
  <si>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</si>
  <si>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</si>
  <si>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</si>
  <si>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</si>
  <si>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</si>
  <si>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</si>
  <si>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</si>
  <si>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</si>
  <si>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</si>
  <si>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</si>
  <si>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</si>
  <si>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</si>
  <si>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</si>
  <si>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</si>
  <si>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</si>
  <si>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</si>
  <si>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</si>
  <si>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</si>
  <si>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</si>
  <si>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</si>
  <si>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</si>
  <si>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</si>
  <si>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</si>
  <si>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</si>
  <si>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</si>
  <si>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</si>
  <si>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</si>
  <si>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</si>
  <si>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</si>
  <si>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</si>
  <si>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</si>
  <si>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</si>
  <si>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</si>
  <si>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</si>
  <si>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</si>
  <si>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</si>
  <si>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</si>
  <si>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</si>
  <si>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</si>
  <si>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</si>
  <si>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</si>
  <si>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</si>
  <si>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</si>
  <si>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</si>
  <si>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</si>
  <si>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</si>
  <si>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</si>
  <si>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</si>
  <si>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</si>
  <si>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</si>
  <si>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</si>
  <si>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</si>
  <si>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</si>
  <si>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</si>
  <si>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</si>
  <si>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</si>
  <si>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</si>
  <si>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</si>
  <si>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</si>
  <si>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</si>
  <si>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</si>
  <si>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</si>
  <si>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</si>
  <si>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</si>
  <si>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</si>
  <si>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</si>
  <si>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</si>
  <si>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</si>
  <si>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</si>
  <si>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</si>
  <si>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</si>
  <si>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</si>
  <si>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</si>
  <si>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</si>
  <si>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</si>
  <si>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</si>
  <si>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</si>
  <si>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</si>
  <si>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</si>
  <si>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</si>
  <si>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</si>
  <si>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</si>
  <si>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</si>
  <si>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</si>
  <si>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</si>
  <si>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</si>
  <si>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</si>
  <si>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</si>
  <si>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</si>
  <si>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</si>
  <si>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</si>
  <si>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</si>
  <si>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</si>
  <si>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</si>
  <si>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</si>
  <si>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</si>
  <si>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</si>
  <si>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</si>
  <si>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</si>
  <si>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</si>
  <si>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</si>
  <si>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</si>
  <si>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</si>
  <si>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</si>
  <si>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</si>
  <si>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</si>
  <si>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</si>
  <si>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</si>
  <si>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</si>
  <si>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</si>
  <si>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</si>
  <si>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</si>
  <si>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</si>
  <si>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</si>
  <si>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</si>
  <si>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</si>
  <si>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</si>
  <si>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</si>
  <si>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</si>
  <si>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</si>
  <si>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</si>
  <si>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</si>
  <si>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</si>
  <si>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</si>
  <si>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</si>
  <si>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</si>
  <si>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</si>
  <si>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</si>
  <si>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</si>
  <si>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</si>
  <si>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</si>
  <si>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</si>
  <si>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</si>
  <si>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</si>
  <si>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</si>
  <si>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</si>
  <si>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</si>
  <si>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</si>
  <si>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</si>
  <si>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</si>
  <si>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</si>
  <si>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</si>
  <si>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</si>
  <si>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</si>
  <si>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</si>
  <si>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</si>
  <si>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</si>
  <si>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</si>
  <si>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</si>
  <si>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</si>
  <si>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</si>
  <si>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</si>
  <si>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</si>
  <si>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</si>
  <si>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</si>
  <si>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</si>
  <si>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</si>
  <si>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</si>
  <si>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</si>
  <si>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</si>
  <si>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</si>
  <si>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</si>
  <si>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</si>
  <si>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</si>
  <si>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</si>
  <si>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</si>
  <si>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</si>
  <si>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</si>
  <si>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</si>
  <si>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</si>
  <si>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</si>
  <si>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</si>
  <si>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</si>
  <si>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</si>
  <si>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</si>
  <si>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</si>
  <si>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</si>
  <si>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</si>
  <si>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</si>
  <si>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</si>
  <si>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</si>
  <si>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</si>
  <si>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</si>
  <si>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</si>
  <si>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</si>
  <si>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</si>
  <si>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</si>
  <si>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</si>
  <si>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</si>
  <si>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</si>
  <si>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</si>
  <si>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</si>
  <si>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</si>
  <si>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</si>
  <si>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</si>
  <si>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</si>
  <si>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</si>
  <si>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</si>
  <si>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</si>
  <si>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</si>
  <si>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</si>
  <si>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</si>
  <si>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</si>
  <si>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</si>
  <si>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</si>
  <si>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</si>
  <si>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</si>
  <si>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</si>
  <si>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</si>
  <si>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</si>
  <si>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</si>
  <si>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</si>
  <si>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</si>
  <si>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</si>
  <si>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</si>
  <si>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</si>
  <si>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</si>
  <si>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</si>
  <si>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</si>
  <si>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</si>
  <si>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</si>
  <si>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</si>
  <si>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</si>
  <si>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</si>
  <si>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</si>
  <si>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</si>
  <si>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</si>
  <si>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</si>
  <si>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</si>
  <si>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</si>
  <si>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</si>
  <si>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</si>
  <si>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</si>
  <si>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</si>
  <si>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</si>
  <si>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</si>
  <si>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</si>
  <si>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</si>
  <si>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</si>
  <si>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</si>
  <si>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</si>
  <si>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</si>
  <si>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</si>
  <si>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</si>
  <si>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</si>
  <si>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</si>
  <si>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</si>
  <si>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</si>
  <si>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</si>
  <si>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</si>
  <si>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</si>
  <si>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</si>
  <si>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</si>
  <si>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</si>
  <si>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</si>
  <si>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</si>
  <si>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</si>
  <si>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</si>
  <si>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</si>
  <si>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</si>
  <si>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</si>
  <si>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</si>
  <si>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</si>
  <si>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</si>
  <si>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</si>
  <si>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</si>
  <si>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</si>
  <si>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</si>
  <si>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</si>
  <si>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</si>
  <si>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</si>
  <si>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</si>
  <si>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</si>
  <si>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</si>
  <si>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</si>
  <si>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</si>
  <si>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</si>
  <si>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</si>
  <si>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</si>
  <si>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</si>
  <si>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</si>
  <si>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</si>
  <si>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</si>
  <si>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</si>
  <si>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</si>
  <si>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</si>
  <si>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</si>
  <si>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</si>
  <si>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</si>
  <si>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</si>
  <si>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</si>
  <si>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</si>
  <si>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</si>
  <si>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</si>
  <si>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</si>
  <si>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</si>
  <si>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</si>
  <si>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</si>
  <si>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</si>
  <si>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</si>
  <si>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</si>
  <si>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</si>
  <si>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</si>
  <si>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</si>
  <si>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</si>
  <si>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</si>
  <si>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</si>
  <si>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</si>
  <si>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</si>
  <si>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</si>
  <si>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</si>
  <si>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</si>
  <si>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</si>
  <si>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</si>
  <si>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</si>
  <si>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</si>
  <si>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</si>
  <si>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</si>
  <si>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</si>
  <si>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</si>
  <si>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</si>
  <si>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</si>
  <si>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</si>
  <si>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</si>
  <si>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</si>
  <si>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</si>
  <si>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</si>
  <si>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</si>
  <si>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</si>
  <si>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</si>
  <si>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</si>
  <si>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</si>
  <si>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</si>
  <si>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</si>
  <si>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</si>
  <si>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</si>
  <si>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</si>
  <si>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</si>
  <si>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</si>
  <si>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</si>
  <si>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</si>
  <si>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</si>
  <si>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</si>
  <si>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</si>
  <si>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</si>
  <si>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</si>
  <si>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</si>
  <si>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</si>
  <si>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</si>
  <si>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</si>
  <si>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</si>
  <si>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</si>
  <si>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</si>
  <si>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</si>
  <si>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</si>
  <si>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</si>
  <si>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</si>
  <si>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</si>
  <si>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</si>
  <si>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</si>
  <si>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</si>
  <si>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</si>
  <si>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</si>
  <si>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</si>
  <si>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</si>
  <si>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</si>
  <si>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</si>
  <si>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</si>
  <si>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</si>
  <si>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</si>
  <si>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</si>
  <si>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</si>
  <si>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</si>
  <si>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</si>
  <si>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</si>
  <si>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</si>
  <si>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</si>
  <si>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</si>
  <si>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</si>
  <si>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</si>
  <si>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</si>
  <si>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</si>
  <si>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</si>
  <si>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</si>
  <si>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</si>
  <si>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</si>
  <si>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</si>
  <si>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</si>
  <si>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</si>
  <si>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</si>
  <si>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</si>
  <si>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</si>
  <si>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</si>
  <si>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</si>
  <si>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</si>
  <si>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</si>
  <si>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</si>
  <si>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</si>
  <si>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</si>
  <si>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</si>
  <si>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</si>
  <si>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</si>
  <si>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</si>
  <si>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</si>
  <si>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</si>
  <si>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</si>
  <si>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</si>
  <si>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</si>
  <si>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</si>
  <si>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</si>
  <si>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</si>
  <si>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</si>
  <si>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</si>
  <si>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</si>
  <si>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</si>
  <si>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</si>
  <si>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</si>
  <si>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</si>
  <si>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</si>
  <si>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</si>
  <si>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</si>
  <si>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</si>
  <si>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</si>
  <si>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</si>
  <si>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</si>
  <si>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</si>
  <si>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</si>
  <si>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</si>
  <si>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</si>
  <si>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</si>
  <si>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</si>
  <si>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</si>
  <si>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</si>
  <si>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</si>
  <si>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</si>
  <si>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</si>
  <si>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</si>
  <si>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</si>
  <si>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</si>
  <si>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</si>
  <si>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</si>
  <si>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</si>
  <si>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</si>
  <si>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</si>
  <si>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</si>
  <si>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</si>
  <si>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</si>
  <si>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</si>
  <si>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</si>
  <si>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</si>
  <si>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</si>
  <si>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</si>
  <si>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</si>
  <si>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</si>
  <si>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</si>
  <si>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</si>
  <si>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</si>
  <si>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</si>
  <si>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</si>
  <si>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</si>
  <si>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</si>
  <si>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</si>
  <si>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</si>
  <si>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</si>
  <si>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</si>
  <si>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</si>
  <si>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</si>
  <si>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</si>
  <si>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</si>
  <si>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</si>
  <si>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</si>
  <si>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</si>
  <si>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</si>
  <si>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</si>
  <si>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</si>
  <si>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</si>
  <si>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</si>
  <si>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</si>
  <si>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</si>
  <si>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</si>
  <si>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</si>
  <si>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</si>
  <si>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</si>
  <si>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</si>
  <si>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</si>
  <si>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</si>
  <si>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</si>
  <si>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</si>
  <si>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</si>
  <si>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</si>
  <si>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</si>
  <si>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</si>
  <si>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</si>
  <si>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</si>
  <si>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</si>
  <si>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</si>
  <si>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</si>
  <si>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</si>
  <si>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</si>
  <si>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</si>
  <si>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</si>
  <si>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</si>
  <si>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</si>
  <si>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</si>
  <si>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</si>
  <si>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</si>
  <si>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</si>
  <si>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</si>
  <si>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</si>
  <si>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</si>
  <si>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</si>
  <si>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</si>
  <si>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</si>
  <si>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</si>
  <si>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</si>
  <si>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</si>
  <si>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</si>
  <si>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</si>
  <si>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</si>
  <si>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</si>
  <si>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</si>
  <si>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</si>
  <si>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</si>
  <si>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</si>
  <si>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</si>
  <si>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</si>
  <si>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</si>
  <si>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</si>
  <si>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</si>
  <si>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</si>
  <si>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</si>
  <si>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</si>
  <si>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</si>
  <si>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</si>
  <si>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</si>
  <si>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</si>
  <si>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</si>
  <si>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</si>
  <si>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</si>
  <si>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</si>
  <si>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</si>
  <si>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</si>
  <si>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</si>
  <si>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</si>
  <si>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</si>
  <si>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</si>
  <si>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</si>
  <si>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</si>
  <si>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</si>
  <si>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</si>
  <si>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</si>
  <si>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</si>
  <si>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</si>
  <si>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</si>
  <si>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</si>
  <si>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</si>
  <si>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</si>
  <si>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</si>
  <si>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</si>
  <si>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</si>
  <si>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</si>
  <si>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</si>
  <si>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</si>
  <si>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</si>
  <si>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</si>
  <si>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</si>
  <si>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</si>
  <si>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</si>
  <si>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</si>
  <si>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</si>
  <si>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</si>
  <si>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</si>
  <si>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</si>
  <si>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</si>
  <si>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</si>
  <si>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</si>
  <si>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</si>
  <si>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</si>
  <si>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</si>
  <si>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</si>
  <si>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</si>
  <si>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</si>
  <si>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</si>
  <si>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</si>
  <si>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</si>
  <si>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</si>
  <si>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</si>
  <si>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</si>
  <si>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</si>
  <si>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</si>
  <si>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</si>
  <si>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</si>
  <si>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</si>
  <si>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</si>
  <si>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</si>
  <si>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</si>
  <si>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</si>
  <si>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</si>
  <si>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</si>
  <si>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</si>
  <si>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</si>
  <si>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</si>
  <si>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</si>
  <si>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</si>
  <si>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</si>
  <si>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</si>
  <si>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</si>
  <si>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</si>
  <si>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</si>
  <si>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</si>
  <si>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</si>
  <si>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</si>
  <si>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</si>
  <si>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</si>
  <si>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</si>
  <si>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</si>
  <si>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</si>
  <si>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</si>
  <si>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</si>
  <si>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</si>
  <si>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</si>
  <si>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</si>
  <si>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</si>
  <si>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</si>
  <si>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</si>
  <si>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</si>
  <si>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</si>
  <si>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</si>
  <si>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</si>
  <si>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</si>
  <si>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</si>
  <si>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</si>
  <si>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</si>
  <si>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</si>
  <si>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</si>
  <si>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</si>
  <si>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</si>
  <si>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</si>
  <si>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</si>
  <si>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</si>
  <si>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</si>
  <si>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</si>
  <si>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</si>
  <si>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</si>
  <si>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</si>
  <si>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</si>
  <si>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</si>
  <si>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</si>
  <si>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</si>
  <si>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</si>
  <si>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</si>
  <si>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</si>
  <si>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</si>
  <si>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</si>
  <si>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</si>
  <si>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</si>
  <si>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</si>
  <si>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</si>
  <si>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</si>
  <si>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</si>
  <si>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</si>
  <si>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</si>
  <si>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</si>
  <si>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</si>
  <si>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</si>
  <si>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</si>
  <si>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</si>
  <si>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</si>
  <si>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</si>
  <si>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</si>
  <si>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</si>
  <si>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</si>
  <si>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</si>
  <si>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</si>
  <si>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</si>
  <si>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</si>
  <si>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</si>
  <si>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</si>
  <si>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</si>
  <si>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</si>
  <si>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</si>
  <si>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</si>
  <si>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</si>
  <si>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</si>
  <si>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</si>
  <si>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</si>
  <si>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</si>
  <si>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</si>
  <si>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</si>
  <si>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</si>
  <si>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</si>
  <si>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</si>
  <si>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</si>
  <si>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</si>
  <si>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</si>
  <si>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</si>
  <si>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</si>
  <si>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</si>
  <si>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</si>
  <si>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</si>
  <si>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</si>
  <si>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</si>
  <si>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</si>
  <si>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</si>
  <si>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</si>
  <si>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</si>
  <si>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</si>
  <si>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</si>
  <si>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</si>
  <si>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</si>
  <si>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</si>
  <si>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</si>
  <si>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</si>
  <si>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</si>
  <si>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</si>
  <si>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</si>
  <si>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</si>
  <si>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</si>
  <si>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</si>
  <si>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</si>
  <si>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</si>
  <si>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</si>
  <si>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</si>
  <si>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</si>
  <si>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</si>
  <si>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</si>
  <si>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</si>
  <si>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</si>
  <si>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</si>
  <si>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</si>
  <si>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</si>
  <si>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</si>
  <si>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</si>
  <si>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</si>
  <si>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</si>
  <si>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</si>
  <si>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</si>
  <si>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</si>
  <si>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</si>
  <si>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</si>
  <si>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</si>
  <si>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</si>
  <si>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</si>
  <si>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</si>
  <si>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</si>
  <si>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</si>
  <si>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</si>
  <si>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</si>
  <si>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</si>
  <si>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</si>
  <si>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</si>
  <si>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</si>
  <si>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</si>
  <si>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</si>
  <si>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</si>
  <si>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</si>
  <si>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</si>
  <si>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</si>
  <si>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</si>
  <si>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</si>
  <si>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</si>
  <si>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</si>
  <si>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</si>
  <si>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</si>
  <si>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</si>
  <si>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</si>
  <si>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</si>
  <si>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</si>
  <si>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</si>
  <si>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</si>
  <si>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</si>
  <si>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</si>
  <si>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</si>
  <si>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</si>
  <si>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</si>
  <si>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</si>
  <si>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</si>
  <si>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</si>
  <si>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</si>
  <si>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</si>
  <si>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</si>
  <si>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</si>
  <si>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</si>
  <si>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</si>
  <si>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</si>
  <si>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</si>
  <si>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</si>
  <si>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</si>
  <si>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</si>
  <si>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</si>
  <si>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</si>
  <si>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</si>
  <si>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</si>
  <si>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</si>
  <si>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</si>
  <si>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</si>
  <si>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</si>
  <si>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</si>
  <si>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</si>
  <si>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</si>
  <si>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</si>
  <si>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</si>
  <si>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</si>
  <si>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</si>
  <si>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</si>
  <si>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</si>
  <si>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</si>
  <si>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</si>
  <si>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</si>
  <si>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</si>
  <si>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</si>
  <si>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</si>
  <si>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</si>
  <si>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</si>
  <si>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</si>
  <si>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</si>
  <si>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</si>
  <si>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</si>
  <si>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</si>
  <si>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</si>
  <si>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</si>
  <si>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</si>
  <si>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</si>
  <si>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</si>
  <si>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</si>
  <si>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</si>
  <si>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</si>
  <si>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</si>
  <si>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</si>
  <si>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</si>
  <si>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</si>
  <si>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</si>
  <si>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</si>
  <si>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</si>
  <si>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</si>
  <si>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</si>
  <si>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</si>
  <si>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</si>
  <si>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</si>
  <si>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</si>
  <si>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</si>
  <si>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</si>
  <si>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</si>
  <si>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</si>
  <si>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</si>
  <si>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</si>
  <si>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</si>
  <si>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</si>
  <si>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</si>
  <si>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</si>
  <si>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</si>
  <si>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</si>
  <si>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</si>
  <si>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</si>
  <si>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</si>
  <si>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</si>
  <si>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</si>
  <si>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</si>
  <si>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</si>
  <si>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</si>
  <si>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</si>
  <si>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</si>
  <si>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</si>
  <si>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</si>
  <si>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</si>
  <si>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</si>
  <si>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</si>
  <si>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</si>
  <si>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</si>
  <si>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</si>
  <si>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</si>
  <si>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</si>
  <si>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</si>
  <si>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</si>
  <si>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</si>
  <si>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</si>
  <si>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</si>
  <si>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</si>
  <si>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</si>
  <si>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</si>
  <si>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</si>
  <si>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</si>
  <si>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</si>
  <si>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</si>
  <si>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</si>
  <si>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</si>
  <si>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</si>
  <si>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</si>
  <si>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</si>
  <si>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</si>
  <si>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</si>
  <si>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</si>
  <si>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</si>
  <si>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</si>
  <si>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</si>
  <si>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</si>
  <si>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</si>
  <si>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</si>
  <si>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</si>
  <si>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</si>
  <si>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</si>
  <si>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</si>
  <si>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</si>
  <si>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</si>
  <si>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</si>
  <si>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</si>
  <si>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</si>
  <si>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</si>
  <si>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</si>
  <si>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</si>
  <si>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</si>
  <si>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</si>
  <si>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</si>
  <si>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</si>
  <si>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</si>
  <si>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</si>
  <si>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</si>
  <si>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</si>
  <si>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</si>
  <si>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</si>
  <si>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</si>
  <si>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</si>
  <si>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</si>
  <si>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</si>
  <si>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</si>
  <si>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</si>
  <si>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</si>
  <si>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</si>
  <si>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</si>
  <si>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</si>
  <si>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</si>
  <si>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</si>
  <si>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</si>
  <si>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</si>
  <si>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</si>
  <si>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</si>
  <si>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</si>
  <si>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</si>
  <si>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</si>
  <si>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</si>
  <si>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</si>
  <si>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</si>
  <si>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</si>
  <si>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</si>
  <si>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</si>
  <si>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</si>
  <si>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</si>
  <si>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</si>
  <si>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</si>
  <si>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</si>
  <si>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</si>
  <si>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</si>
  <si>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</si>
  <si>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</si>
  <si>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</si>
  <si>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</si>
  <si>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</si>
  <si>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</si>
  <si>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</si>
  <si>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</si>
  <si>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</si>
  <si>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</si>
  <si>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</si>
  <si>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</si>
  <si>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</si>
  <si>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</si>
  <si>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</si>
  <si>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</si>
  <si>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</si>
  <si>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</si>
  <si>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</si>
  <si>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</si>
  <si>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</si>
  <si>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</si>
  <si>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</si>
  <si>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</si>
  <si>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</si>
  <si>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</si>
  <si>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</si>
  <si>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</si>
  <si>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</si>
  <si>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</si>
  <si>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</si>
  <si>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</si>
  <si>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</si>
  <si>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</si>
  <si>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</si>
  <si>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</si>
  <si>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</si>
  <si>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</si>
  <si>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</si>
  <si>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</si>
  <si>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</si>
  <si>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</si>
  <si>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</si>
  <si>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</si>
  <si>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</si>
  <si>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</si>
  <si>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</si>
  <si>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</si>
  <si>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</si>
  <si>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</si>
  <si>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</si>
  <si>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</si>
  <si>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</si>
  <si>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</si>
  <si>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</si>
  <si>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</si>
  <si>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</si>
  <si>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</si>
  <si>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</si>
  <si>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</si>
  <si>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</si>
  <si>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</si>
  <si>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</si>
  <si>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</si>
  <si>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</si>
  <si>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</si>
  <si>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</si>
  <si>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</si>
  <si>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</si>
  <si>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</si>
  <si>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</si>
  <si>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</si>
  <si>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</si>
  <si>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</si>
  <si>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</si>
  <si>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</si>
  <si>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</si>
  <si>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</si>
  <si>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</si>
  <si>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</si>
  <si>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</si>
  <si>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</si>
  <si>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</si>
  <si>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</si>
  <si>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</si>
  <si>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</si>
  <si>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</si>
  <si>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</si>
  <si>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</si>
  <si>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</si>
  <si>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</si>
  <si>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</si>
  <si>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</si>
  <si>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</si>
  <si>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</si>
  <si>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</si>
  <si>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</si>
  <si>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</si>
  <si>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</si>
  <si>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</si>
  <si>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</si>
  <si>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</si>
  <si>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</si>
  <si>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</si>
  <si>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</si>
  <si>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</si>
  <si>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</si>
  <si>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</si>
  <si>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</si>
  <si>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</si>
  <si>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</si>
  <si>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</si>
  <si>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</si>
  <si>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</si>
  <si>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</si>
  <si>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</si>
  <si>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</si>
  <si>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</si>
  <si>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</si>
  <si>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</si>
  <si>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</si>
  <si>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</si>
  <si>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</si>
  <si>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</si>
  <si>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</si>
  <si>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</si>
  <si>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</si>
  <si>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</si>
  <si>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</si>
  <si>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</si>
  <si>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</si>
  <si>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</si>
  <si>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</si>
  <si>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</si>
  <si>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</si>
  <si>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</si>
  <si>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</si>
  <si>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</si>
  <si>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</si>
  <si>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</si>
  <si>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</si>
  <si>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</si>
  <si>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</si>
  <si>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</si>
  <si>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</si>
  <si>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</si>
  <si>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</si>
  <si>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</si>
  <si>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</si>
  <si>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</si>
  <si>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</si>
  <si>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</si>
  <si>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</si>
  <si>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</si>
  <si>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</si>
  <si>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</si>
  <si>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</si>
  <si>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</si>
  <si>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</si>
  <si>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</si>
  <si>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</si>
  <si>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</si>
  <si>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</si>
  <si>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</si>
  <si>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</si>
  <si>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</si>
  <si>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</si>
  <si>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</si>
  <si>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</si>
  <si>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</si>
  <si>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</si>
  <si>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</si>
  <si>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</si>
  <si>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</si>
  <si>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</si>
  <si>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</si>
  <si>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</si>
  <si>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</si>
  <si>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</si>
  <si>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</si>
  <si>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</si>
  <si>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</si>
  <si>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</si>
  <si>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</si>
  <si>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</si>
  <si>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</si>
  <si>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</si>
  <si>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</si>
  <si>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</si>
  <si>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</si>
  <si>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</si>
  <si>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</si>
  <si>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</si>
  <si>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</si>
  <si>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</si>
  <si>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</si>
  <si>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</si>
  <si>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</si>
  <si>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</si>
  <si>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</si>
  <si>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</si>
  <si>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</si>
  <si>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</si>
  <si>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</si>
  <si>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</si>
  <si>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</si>
  <si>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</si>
  <si>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</si>
  <si>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</si>
  <si>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</si>
  <si>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</si>
  <si>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</si>
  <si>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</si>
  <si>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</si>
  <si>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</si>
  <si>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</si>
  <si>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</si>
  <si>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</si>
  <si>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</si>
  <si>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</si>
  <si>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</si>
  <si>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</si>
  <si>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</si>
  <si>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</si>
  <si>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</si>
  <si>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</si>
  <si>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</si>
  <si>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</si>
  <si>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</si>
  <si>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</si>
  <si>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</si>
  <si>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</si>
  <si>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</si>
  <si>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</si>
  <si>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</si>
  <si>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</si>
  <si>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</si>
  <si>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</si>
  <si>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</si>
  <si>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</si>
  <si>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</si>
  <si>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</si>
  <si>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</si>
  <si>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</si>
  <si>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</si>
  <si>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</si>
  <si>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</si>
  <si>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</si>
  <si>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</si>
  <si>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</si>
  <si>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</si>
  <si>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</si>
  <si>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</si>
  <si>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</si>
  <si>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</si>
  <si>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</si>
  <si>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</si>
  <si>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</si>
  <si>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</si>
  <si>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</si>
  <si>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</si>
  <si>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</si>
  <si>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</si>
  <si>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</si>
  <si>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</si>
  <si>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</si>
  <si>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</si>
  <si>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</si>
  <si>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</si>
  <si>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</si>
  <si>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</si>
  <si>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</si>
  <si>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</si>
  <si>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</si>
  <si>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</si>
  <si>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</si>
  <si>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</si>
  <si>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</si>
  <si>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</si>
  <si>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</si>
  <si>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</si>
  <si>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</si>
  <si>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</si>
  <si>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</si>
  <si>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</si>
  <si>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</si>
  <si>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</si>
  <si>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</si>
  <si>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</si>
  <si>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</si>
  <si>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</si>
  <si>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</si>
  <si>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</si>
  <si>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</si>
  <si>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</si>
  <si>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</si>
  <si>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</si>
  <si>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</si>
  <si>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</si>
  <si>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</si>
  <si>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</si>
  <si>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</si>
  <si>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</si>
  <si>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</si>
  <si>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</si>
  <si>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</si>
  <si>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</si>
  <si>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</si>
  <si>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</si>
  <si>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</si>
  <si>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</si>
  <si>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</si>
  <si>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</si>
  <si>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</si>
  <si>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</si>
  <si>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</si>
  <si>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</si>
  <si>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</si>
  <si>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</si>
  <si>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</si>
  <si>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</si>
  <si>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</si>
  <si>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</si>
  <si>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</si>
  <si>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</si>
  <si>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</si>
  <si>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</si>
  <si>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</si>
  <si>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</si>
  <si>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</si>
  <si>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</si>
  <si>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</si>
  <si>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</si>
  <si>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</si>
  <si>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</si>
  <si>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</si>
  <si>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</si>
  <si>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</si>
  <si>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</si>
  <si>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</si>
  <si>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</si>
  <si>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</si>
  <si>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</si>
  <si>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</si>
  <si>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</si>
  <si>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</si>
  <si>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</si>
  <si>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</si>
  <si>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</si>
  <si>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</si>
  <si>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</si>
  <si>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</si>
  <si>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</si>
  <si>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</si>
  <si>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</si>
  <si>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</si>
  <si>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</si>
  <si>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</si>
  <si>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</si>
  <si>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</si>
  <si>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</si>
  <si>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</si>
  <si>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</si>
  <si>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</si>
  <si>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</si>
  <si>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</si>
  <si>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</si>
  <si>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</si>
  <si>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</si>
  <si>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</si>
  <si>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</si>
  <si>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</si>
  <si>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</si>
  <si>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</si>
  <si>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</si>
  <si>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</si>
  <si>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</si>
  <si>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</si>
  <si>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</si>
  <si>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</si>
  <si>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</si>
  <si>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</si>
  <si>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</si>
  <si>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</si>
  <si>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</si>
  <si>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</si>
  <si>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</si>
  <si>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</si>
  <si>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</si>
  <si>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</si>
  <si>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</si>
  <si>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</si>
  <si>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</si>
  <si>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</si>
  <si>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</si>
  <si>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</si>
  <si>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</si>
  <si>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</si>
  <si>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</si>
  <si>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</si>
  <si>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</si>
  <si>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</si>
  <si>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</si>
  <si>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</si>
  <si>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</si>
  <si>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</si>
  <si>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</si>
  <si>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</si>
  <si>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</si>
  <si>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</si>
  <si>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</si>
  <si>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</si>
  <si>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</si>
  <si>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</si>
  <si>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</si>
  <si>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</si>
  <si>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</si>
  <si>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</si>
  <si>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</si>
  <si>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</si>
  <si>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</si>
  <si>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</si>
  <si>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</si>
  <si>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</si>
  <si>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</si>
  <si>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</si>
  <si>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</si>
  <si>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</si>
  <si>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</si>
  <si>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</si>
  <si>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</si>
  <si>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</si>
  <si>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</si>
  <si>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</si>
  <si>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</si>
  <si>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</si>
  <si>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</si>
  <si>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</si>
  <si>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</si>
  <si>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</si>
  <si>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</si>
  <si>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</si>
  <si>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</si>
  <si>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</si>
  <si>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</si>
  <si>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</si>
  <si>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</si>
  <si>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</si>
  <si>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</si>
  <si>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</si>
  <si>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</si>
  <si>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</si>
  <si>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</si>
  <si>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</si>
  <si>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</si>
  <si>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</si>
  <si>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</si>
  <si>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</si>
  <si>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</si>
  <si>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</si>
  <si>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</si>
  <si>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</si>
  <si>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</si>
  <si>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</si>
  <si>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</si>
  <si>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</si>
  <si>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</si>
  <si>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</si>
  <si>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</si>
  <si>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</si>
  <si>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</si>
  <si>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</si>
  <si>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</si>
  <si>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</si>
  <si>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</si>
  <si>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</si>
  <si>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</si>
  <si>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</si>
  <si>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</si>
  <si>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</si>
  <si>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</si>
  <si>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</si>
  <si>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</si>
  <si>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</si>
  <si>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</si>
  <si>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</si>
  <si>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</si>
  <si>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</si>
  <si>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</si>
  <si>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</si>
  <si>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</si>
  <si>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</si>
  <si>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</si>
  <si>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</si>
  <si>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</si>
  <si>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</si>
  <si>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</si>
  <si>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</si>
  <si>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</si>
  <si>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</si>
  <si>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</si>
  <si>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</si>
  <si>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</si>
  <si>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</si>
  <si>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</si>
  <si>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</si>
  <si>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</si>
  <si>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</si>
  <si>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</si>
  <si>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</si>
  <si>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</si>
  <si>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</si>
  <si>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</si>
  <si>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</si>
  <si>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</si>
  <si>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</si>
  <si>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</si>
  <si>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</si>
  <si>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</si>
  <si>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</si>
  <si>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</si>
  <si>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</si>
  <si>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</si>
  <si>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</si>
  <si>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</si>
  <si>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</si>
  <si>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</si>
  <si>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</si>
  <si>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</si>
  <si>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</si>
  <si>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</si>
  <si>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</si>
  <si>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</si>
  <si>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</si>
  <si>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</si>
  <si>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</si>
  <si>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</si>
  <si>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</si>
  <si>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</si>
  <si>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</si>
  <si>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</si>
  <si>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</si>
  <si>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</si>
  <si>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</si>
  <si>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</si>
  <si>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</si>
  <si>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</si>
  <si>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</si>
  <si>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</si>
  <si>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</si>
  <si>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</si>
  <si>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</si>
  <si>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</si>
  <si>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</si>
  <si>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</si>
  <si>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</si>
  <si>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</si>
  <si>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</si>
  <si>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</si>
  <si>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</si>
  <si>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</si>
  <si>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</si>
  <si>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</si>
  <si>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</si>
  <si>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</si>
  <si>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</si>
  <si>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</si>
  <si>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</si>
  <si>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</si>
  <si>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</si>
  <si>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</si>
  <si>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</si>
  <si>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</si>
  <si>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</si>
  <si>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</si>
  <si>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</si>
  <si>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</si>
  <si>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</si>
  <si>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</si>
  <si>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</si>
  <si>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</si>
  <si>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</si>
  <si>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</si>
  <si>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</si>
  <si>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</si>
  <si>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</si>
  <si>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</si>
  <si>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</si>
  <si>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</si>
  <si>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</si>
  <si>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</si>
  <si>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</si>
  <si>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</si>
  <si>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</si>
  <si>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</si>
  <si>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</si>
  <si>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</si>
  <si>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</si>
  <si>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</si>
  <si>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</si>
  <si>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</si>
  <si>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</si>
  <si>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</si>
  <si>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</si>
  <si>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</si>
  <si>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</si>
  <si>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</si>
  <si>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</si>
  <si>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</si>
  <si>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</si>
  <si>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</si>
  <si>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</si>
  <si>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</si>
  <si>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</si>
  <si>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</si>
  <si>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</si>
  <si>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</si>
  <si>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</si>
  <si>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</si>
  <si>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</si>
  <si>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</si>
  <si>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</si>
  <si>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</si>
  <si>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</si>
  <si>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</si>
  <si>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</si>
  <si>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</si>
  <si>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</si>
  <si>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</si>
  <si>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</si>
  <si>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</si>
  <si>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</si>
  <si>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</si>
  <si>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</si>
  <si>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</si>
  <si>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</si>
  <si>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</si>
  <si>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</si>
  <si>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</si>
  <si>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</si>
  <si>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</si>
  <si>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</si>
  <si>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</si>
  <si>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</si>
  <si>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</si>
  <si>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</si>
  <si>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</si>
  <si>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</si>
  <si>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</si>
  <si>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</si>
  <si>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</si>
  <si>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</si>
  <si>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</si>
  <si>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</si>
  <si>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</si>
  <si>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</si>
  <si>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</si>
  <si>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</si>
  <si>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</si>
  <si>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</si>
  <si>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</si>
  <si>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</si>
  <si>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</si>
  <si>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</si>
  <si>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</si>
  <si>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</si>
  <si>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</si>
  <si>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</si>
  <si>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</si>
  <si>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</si>
  <si>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</si>
  <si>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</si>
  <si>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</si>
  <si>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</si>
  <si>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</si>
  <si>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</si>
  <si>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</si>
  <si>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</si>
  <si>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</si>
  <si>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</si>
  <si>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</si>
  <si>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</si>
  <si>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</si>
  <si>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</si>
  <si>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</si>
  <si>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</si>
  <si>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</si>
  <si>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</si>
  <si>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</si>
  <si>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</si>
  <si>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</si>
  <si>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</si>
  <si>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</si>
  <si>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</si>
  <si>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</si>
  <si>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</si>
  <si>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</si>
  <si>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</si>
  <si>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</si>
  <si>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</si>
  <si>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</si>
  <si>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</si>
  <si>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</si>
  <si>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</si>
  <si>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</si>
  <si>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</si>
  <si>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</si>
  <si>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</si>
  <si>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</si>
  <si>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</si>
  <si>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</si>
  <si>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</si>
  <si>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</si>
  <si>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</si>
  <si>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</si>
  <si>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</si>
  <si>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</si>
  <si>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</si>
  <si>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</si>
  <si>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</si>
  <si>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</si>
  <si>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</si>
  <si>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</si>
  <si>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</si>
  <si>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</si>
  <si>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</si>
  <si>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</si>
  <si>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</si>
  <si>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</si>
  <si>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</si>
  <si>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</si>
  <si>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</si>
  <si>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</si>
  <si>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</si>
  <si>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</si>
  <si>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</si>
  <si>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</si>
  <si>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</si>
  <si>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</si>
  <si>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</si>
  <si>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</si>
  <si>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</si>
  <si>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</si>
  <si>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</si>
  <si>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</si>
  <si>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</si>
  <si>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</si>
  <si>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</si>
  <si>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</si>
  <si>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</si>
  <si>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</si>
  <si>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</si>
  <si>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</si>
  <si>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</si>
  <si>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</si>
  <si>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</si>
  <si>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</si>
  <si>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</si>
  <si>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</si>
  <si>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</si>
  <si>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</si>
  <si>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</si>
  <si>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</si>
  <si>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</si>
  <si>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</si>
  <si>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</si>
  <si>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</si>
  <si>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</si>
  <si>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</si>
  <si>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</si>
  <si>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</si>
  <si>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</si>
  <si>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</si>
  <si>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</si>
  <si>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</si>
  <si>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</si>
  <si>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</si>
  <si>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</si>
  <si>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</si>
  <si>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</si>
  <si>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</si>
  <si>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</si>
  <si>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</si>
  <si>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</si>
  <si>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</si>
  <si>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</si>
  <si>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</si>
  <si>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</si>
  <si>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</si>
  <si>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</si>
  <si>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</si>
  <si>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</si>
  <si>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</si>
  <si>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</si>
  <si>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</si>
  <si>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</si>
  <si>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</si>
  <si>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</si>
  <si>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</si>
  <si>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</si>
  <si>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</si>
  <si>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</si>
  <si>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</si>
  <si>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</si>
  <si>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</si>
  <si>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</si>
  <si>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</si>
  <si>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</si>
  <si>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</si>
  <si>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</si>
  <si>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</si>
  <si>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</si>
  <si>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</si>
  <si>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</si>
  <si>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</si>
  <si>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</si>
  <si>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</si>
  <si>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</si>
  <si>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</si>
  <si>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</si>
  <si>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</si>
  <si>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</si>
  <si>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</si>
  <si>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</si>
  <si>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</si>
  <si>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</si>
  <si>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</si>
  <si>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</si>
  <si>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</si>
  <si>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</si>
  <si>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</si>
  <si>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</si>
  <si>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</si>
  <si>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</si>
  <si>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</si>
  <si>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</si>
  <si>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</si>
  <si>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</si>
  <si>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</si>
  <si>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</si>
  <si>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</si>
  <si>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</si>
  <si>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</si>
  <si>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</si>
  <si>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</si>
  <si>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</si>
  <si>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</si>
  <si>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</si>
  <si>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</si>
  <si>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</si>
  <si>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</si>
  <si>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</si>
  <si>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</si>
  <si>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</si>
  <si>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</si>
  <si>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</si>
  <si>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</si>
  <si>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</si>
  <si>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</si>
  <si>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</si>
  <si>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</si>
  <si>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</si>
  <si>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</si>
  <si>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</si>
  <si>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</si>
  <si>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</si>
  <si>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</si>
  <si>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</si>
  <si>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</si>
  <si>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</si>
  <si>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</si>
  <si>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</si>
  <si>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</si>
  <si>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</si>
  <si>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</si>
  <si>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</si>
  <si>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</si>
  <si>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</si>
  <si>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</si>
  <si>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</si>
  <si>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</si>
  <si>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</si>
  <si>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</si>
  <si>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</si>
  <si>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</si>
  <si>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</si>
  <si>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</si>
  <si>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</si>
  <si>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</si>
  <si>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</si>
  <si>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</si>
  <si>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</si>
  <si>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</si>
  <si>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</si>
  <si>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</si>
  <si>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</si>
  <si>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</si>
  <si>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</si>
  <si>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</si>
  <si>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</si>
  <si>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</si>
  <si>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</si>
  <si>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</si>
  <si>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</si>
  <si>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</si>
  <si>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</si>
  <si>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</si>
  <si>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</si>
  <si>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</si>
  <si>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</si>
  <si>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</si>
  <si>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</si>
  <si>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</si>
  <si>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</si>
  <si>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</si>
  <si>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</si>
  <si>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</si>
  <si>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</si>
  <si>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</si>
  <si>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</si>
  <si>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</si>
  <si>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</si>
  <si>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</si>
  <si>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</si>
  <si>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</si>
  <si>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</si>
  <si>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</si>
  <si>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</si>
  <si>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</si>
  <si>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</si>
  <si>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</si>
  <si>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</si>
  <si>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</si>
  <si>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</si>
  <si>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</si>
  <si>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</si>
  <si>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</si>
  <si>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</si>
  <si>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</si>
  <si>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</si>
  <si>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</si>
  <si>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</si>
  <si>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</si>
  <si>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</si>
  <si>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</si>
  <si>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</si>
  <si>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</si>
  <si>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</si>
  <si>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</si>
  <si>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</si>
  <si>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</si>
  <si>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</si>
  <si>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</si>
  <si>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</si>
  <si>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</si>
  <si>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</si>
  <si>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</si>
  <si>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</si>
  <si>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</si>
  <si>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</si>
  <si>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</si>
  <si>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</si>
  <si>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</si>
  <si>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</si>
  <si>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</si>
  <si>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</si>
  <si>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</si>
  <si>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</si>
  <si>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</si>
  <si>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</si>
  <si>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</si>
  <si>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</si>
  <si>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</si>
  <si>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</si>
  <si>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</si>
  <si>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</si>
  <si>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</si>
  <si>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</si>
  <si>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</si>
  <si>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</si>
  <si>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</si>
  <si>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</si>
  <si>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</si>
  <si>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</si>
  <si>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</si>
  <si>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</si>
  <si>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</si>
  <si>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</si>
  <si>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</si>
  <si>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</si>
  <si>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</si>
  <si>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</si>
  <si>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</si>
  <si>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</si>
  <si>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</si>
  <si>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</si>
  <si>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</si>
  <si>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</si>
  <si>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</si>
  <si>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</si>
  <si>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</si>
  <si>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</si>
  <si>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</si>
  <si>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</si>
  <si>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</si>
  <si>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</si>
  <si>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</si>
  <si>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</si>
  <si>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</si>
  <si>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</si>
  <si>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</si>
  <si>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</si>
  <si>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</si>
  <si>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</si>
  <si>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</si>
  <si>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</si>
  <si>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</si>
  <si>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</si>
  <si>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</si>
  <si>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</si>
  <si>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</si>
  <si>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</si>
  <si>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</si>
  <si>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</si>
  <si>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</si>
  <si>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</si>
  <si>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</si>
  <si>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</si>
  <si>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</si>
  <si>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</si>
  <si>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</si>
  <si>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</si>
  <si>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</si>
  <si>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</si>
  <si>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</si>
  <si>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</si>
  <si>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</si>
  <si>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</si>
  <si>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</si>
  <si>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</si>
  <si>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</si>
  <si>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</si>
  <si>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</si>
  <si>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</si>
  <si>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</si>
  <si>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</si>
  <si>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</si>
  <si>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</si>
  <si>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</si>
  <si>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</si>
  <si>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</si>
  <si>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</si>
  <si>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</si>
  <si>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</si>
  <si>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</si>
  <si>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</si>
  <si>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</si>
  <si>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</si>
  <si>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</si>
  <si>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</si>
  <si>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</si>
  <si>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</si>
  <si>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</si>
  <si>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</si>
  <si>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</si>
  <si>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</si>
  <si>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</si>
  <si>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</si>
  <si>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</si>
  <si>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</si>
  <si>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</si>
  <si>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</si>
  <si>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</si>
  <si>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</si>
  <si>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</si>
  <si>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</si>
  <si>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</si>
  <si>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</si>
  <si>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</si>
  <si>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</si>
  <si>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</si>
  <si>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</si>
  <si>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</si>
  <si>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</si>
  <si>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</si>
  <si>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</si>
  <si>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</si>
  <si>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</si>
  <si>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</si>
  <si>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</si>
  <si>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</si>
  <si>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</si>
  <si>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</si>
  <si>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</si>
  <si>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</si>
  <si>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</si>
  <si>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</si>
  <si>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</si>
  <si>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</si>
  <si>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</si>
  <si>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</si>
  <si>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</si>
  <si>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</si>
  <si>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</si>
  <si>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</si>
  <si>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</si>
  <si>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</si>
  <si>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</si>
  <si>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</si>
  <si>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</si>
  <si>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</si>
  <si>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</si>
  <si>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</si>
  <si>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</si>
  <si>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</si>
  <si>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</si>
  <si>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</si>
  <si>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</si>
  <si>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</si>
  <si>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</si>
  <si>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</si>
  <si>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</si>
  <si>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</si>
  <si>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</si>
  <si>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</si>
  <si>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</si>
  <si>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</si>
  <si>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</si>
  <si>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</si>
  <si>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</si>
  <si>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</si>
  <si>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</si>
  <si>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</si>
  <si>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</si>
  <si>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</si>
  <si>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</si>
  <si>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</si>
  <si>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</si>
  <si>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</si>
  <si>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</si>
  <si>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</si>
  <si>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</si>
  <si>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</si>
  <si>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</si>
  <si>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</si>
  <si>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</si>
  <si>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</si>
  <si>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</si>
  <si>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</si>
  <si>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</si>
  <si>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</si>
  <si>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</si>
  <si>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</si>
  <si>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</si>
  <si>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</si>
  <si>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</si>
  <si>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</si>
  <si>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</si>
  <si>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</si>
  <si>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</si>
  <si>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</si>
  <si>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</si>
  <si>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</si>
  <si>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</si>
  <si>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</si>
  <si>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</si>
  <si>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</si>
  <si>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</si>
  <si>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</si>
  <si>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</si>
  <si>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</si>
  <si>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</si>
  <si>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</si>
  <si>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</si>
  <si>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</si>
  <si>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</si>
  <si>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</si>
  <si>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</si>
  <si>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</si>
  <si>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</si>
  <si>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</si>
  <si>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</si>
  <si>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</si>
  <si>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</si>
  <si>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</si>
  <si>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</si>
  <si>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</si>
  <si>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</si>
  <si>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</si>
  <si>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</si>
  <si>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</si>
  <si>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</si>
  <si>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</si>
  <si>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</si>
  <si>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</si>
  <si>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</si>
  <si>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</si>
  <si>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</si>
  <si>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</si>
  <si>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</si>
  <si>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</si>
  <si>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</si>
  <si>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</si>
  <si>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</si>
  <si>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</si>
  <si>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</si>
  <si>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</si>
  <si>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</si>
  <si>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</si>
  <si>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</si>
  <si>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</si>
  <si>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</si>
  <si>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</si>
  <si>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</si>
  <si>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</si>
  <si>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</si>
  <si>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</si>
  <si>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</si>
  <si>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</si>
  <si>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</si>
  <si>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</si>
  <si>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</si>
  <si>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</si>
  <si>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</si>
  <si>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</si>
  <si>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</si>
  <si>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</si>
  <si>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</si>
  <si>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</si>
  <si>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</si>
  <si>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</si>
  <si>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</si>
  <si>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</si>
  <si>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</si>
  <si>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</si>
  <si>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</si>
  <si>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</si>
  <si>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</si>
  <si>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</si>
  <si>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</si>
  <si>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</si>
  <si>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</si>
  <si>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</si>
  <si>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</si>
  <si>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</si>
  <si>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</si>
  <si>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</si>
  <si>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</si>
  <si>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</si>
  <si>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</si>
  <si>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</si>
  <si>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</si>
  <si>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</si>
  <si>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</si>
  <si>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</si>
  <si>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</si>
  <si>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</si>
  <si>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</si>
  <si>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</si>
  <si>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</si>
  <si>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</si>
  <si>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</si>
  <si>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</si>
  <si>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</si>
  <si>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</si>
  <si>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</si>
  <si>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</si>
  <si>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</si>
  <si>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</si>
  <si>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</si>
  <si>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</si>
  <si>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</si>
  <si>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</si>
  <si>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</si>
  <si>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</si>
  <si>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</si>
  <si>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</si>
  <si>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</si>
  <si>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</si>
  <si>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</si>
  <si>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</si>
  <si>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</si>
  <si>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</si>
  <si>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</si>
  <si>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</si>
  <si>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</si>
  <si>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</si>
  <si>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</si>
  <si>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</si>
  <si>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</si>
  <si>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</si>
  <si>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</si>
  <si>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</si>
  <si>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</si>
  <si>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</si>
  <si>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</si>
  <si>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</si>
  <si>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</si>
  <si>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</si>
  <si>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</si>
  <si>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</si>
  <si>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</si>
  <si>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</si>
  <si>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</si>
  <si>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</si>
  <si>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</si>
  <si>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</si>
  <si>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</si>
  <si>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</si>
  <si>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</si>
  <si>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</si>
  <si>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</si>
  <si>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</si>
  <si>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</si>
  <si>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</si>
  <si>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</si>
  <si>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</si>
  <si>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</si>
  <si>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</si>
  <si>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</si>
  <si>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</si>
  <si>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</si>
  <si>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</si>
  <si>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</si>
  <si>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</si>
  <si>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</si>
  <si>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</si>
  <si>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</si>
  <si>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</si>
  <si>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</si>
  <si>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</si>
  <si>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</si>
  <si>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</si>
  <si>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</si>
  <si>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</si>
  <si>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</si>
  <si>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</si>
  <si>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</si>
  <si>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</si>
  <si>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</si>
  <si>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</si>
  <si>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</si>
  <si>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</si>
  <si>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</si>
  <si>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</si>
  <si>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</si>
  <si>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</si>
  <si>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</si>
  <si>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</si>
  <si>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</si>
  <si>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</si>
  <si>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</si>
  <si>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</si>
  <si>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</si>
  <si>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</si>
  <si>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</si>
  <si>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</si>
  <si>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</si>
  <si>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</si>
  <si>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</si>
  <si>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</si>
  <si>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</si>
  <si>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</si>
  <si>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</si>
  <si>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</si>
  <si>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</si>
  <si>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</si>
  <si>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</si>
  <si>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</si>
  <si>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</si>
  <si>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</si>
  <si>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</si>
  <si>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</si>
  <si>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</si>
  <si>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</si>
  <si>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</si>
  <si>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</si>
  <si>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</si>
  <si>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</si>
  <si>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</si>
  <si>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</si>
  <si>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</si>
  <si>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</si>
  <si>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</si>
  <si>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</si>
  <si>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</si>
  <si>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</si>
  <si>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</si>
  <si>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</si>
  <si>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</si>
  <si>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</si>
  <si>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</si>
  <si>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</si>
  <si>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</si>
  <si>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</si>
  <si>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</si>
  <si>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</si>
  <si>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</si>
  <si>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</si>
  <si>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</si>
  <si>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</si>
  <si>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</si>
  <si>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</si>
  <si>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</si>
  <si>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</si>
  <si>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</si>
  <si>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</si>
  <si>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</si>
  <si>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</si>
  <si>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</si>
  <si>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</si>
  <si>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</si>
  <si>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</si>
  <si>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</si>
  <si>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</si>
  <si>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</si>
  <si>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</si>
  <si>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</si>
  <si>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</si>
  <si>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</si>
  <si>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</si>
  <si>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</si>
  <si>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</si>
  <si>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</si>
  <si>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</si>
  <si>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</si>
  <si>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</si>
  <si>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</si>
  <si>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</si>
  <si>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</si>
  <si>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</si>
  <si>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</si>
  <si>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</si>
  <si>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</si>
  <si>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</si>
  <si>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</si>
  <si>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</si>
  <si>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</si>
  <si>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</si>
  <si>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</si>
  <si>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</si>
  <si>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</si>
  <si>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</si>
  <si>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</si>
  <si>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</si>
  <si>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</si>
  <si>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</si>
  <si>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</si>
  <si>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</si>
  <si>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</si>
  <si>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</si>
  <si>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</si>
  <si>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</si>
  <si>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</si>
  <si>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</si>
  <si>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</si>
  <si>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</si>
  <si>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</si>
  <si>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</si>
  <si>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</si>
  <si>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</si>
  <si>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</si>
  <si>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</si>
  <si>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</si>
  <si>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</si>
  <si>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</si>
  <si>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</si>
  <si>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</si>
  <si>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</si>
  <si>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</si>
  <si>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</si>
  <si>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</si>
  <si>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</si>
  <si>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</si>
  <si>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</si>
  <si>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</si>
  <si>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</si>
  <si>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</si>
  <si>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</si>
  <si>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</si>
  <si>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</si>
  <si>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</si>
  <si>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</si>
  <si>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</si>
  <si>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</si>
  <si>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</si>
  <si>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</si>
  <si>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</si>
  <si>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</si>
  <si>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</si>
  <si>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</si>
  <si>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</si>
  <si>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</si>
  <si>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</si>
  <si>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</si>
  <si>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</si>
  <si>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</si>
  <si>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</si>
  <si>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</si>
  <si>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</si>
  <si>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</si>
  <si>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</si>
  <si>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</si>
  <si>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</si>
  <si>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</si>
  <si>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</si>
  <si>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</si>
  <si>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</si>
  <si>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</si>
  <si>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</si>
  <si>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</si>
  <si>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</si>
  <si>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</si>
  <si>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</si>
  <si>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</si>
  <si>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</si>
  <si>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</si>
  <si>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</si>
  <si>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</si>
  <si>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</si>
  <si>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</si>
  <si>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</si>
  <si>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</si>
  <si>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</si>
  <si>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</si>
  <si>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</si>
  <si>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</si>
  <si>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</si>
  <si>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</si>
  <si>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</si>
  <si>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</si>
  <si>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</si>
  <si>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</si>
  <si>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</si>
  <si>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</si>
  <si>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</si>
  <si>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</si>
  <si>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</si>
  <si>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</si>
  <si>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</si>
  <si>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</si>
  <si>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</si>
  <si>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</si>
  <si>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</si>
  <si>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</si>
  <si>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</si>
  <si>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</si>
  <si>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</si>
  <si>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</si>
  <si>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</si>
  <si>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</si>
  <si>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</si>
  <si>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</si>
  <si>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</si>
  <si>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</si>
  <si>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</si>
  <si>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</si>
  <si>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</si>
  <si>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</si>
  <si>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</si>
  <si>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</si>
  <si>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</si>
  <si>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</si>
  <si>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</si>
  <si>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</si>
  <si>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</si>
  <si>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</si>
  <si>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</si>
  <si>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</si>
  <si>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</si>
  <si>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</si>
  <si>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</si>
  <si>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</si>
  <si>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</si>
  <si>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</si>
  <si>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</si>
  <si>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</si>
  <si>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</si>
  <si>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</si>
  <si>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</si>
  <si>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</si>
  <si>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</si>
  <si>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</si>
  <si>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</si>
  <si>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</si>
  <si>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</si>
  <si>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</si>
  <si>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</si>
  <si>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</si>
  <si>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</si>
  <si>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</si>
  <si>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</si>
  <si>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</si>
  <si>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</si>
  <si>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</si>
  <si>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</si>
  <si>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</si>
  <si>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</si>
  <si>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</si>
  <si>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</si>
  <si>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</si>
  <si>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</si>
  <si>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</si>
  <si>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</si>
  <si>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</si>
  <si>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</si>
  <si>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</si>
  <si>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</si>
  <si>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</si>
  <si>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</si>
  <si>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</si>
  <si>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</si>
  <si>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</si>
  <si>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</si>
  <si>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</si>
  <si>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</si>
  <si>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</si>
  <si>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</si>
  <si>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</si>
  <si>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</si>
  <si>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</si>
  <si>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</si>
  <si>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</si>
  <si>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</si>
  <si>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</si>
  <si>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</si>
  <si>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</si>
  <si>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</si>
  <si>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</si>
  <si>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</si>
  <si>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</si>
  <si>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</si>
  <si>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</si>
  <si>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</si>
  <si>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</si>
  <si>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</si>
  <si>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</si>
  <si>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</si>
  <si>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</si>
  <si>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</si>
  <si>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</si>
  <si>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</si>
  <si>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</si>
  <si>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</si>
  <si>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</si>
  <si>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</si>
  <si>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</si>
  <si>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</si>
  <si>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</si>
  <si>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</si>
  <si>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</si>
  <si>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</si>
  <si>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</si>
  <si>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</si>
  <si>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</si>
  <si>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</si>
  <si>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</si>
  <si>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</si>
  <si>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</si>
  <si>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</si>
  <si>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</si>
  <si>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</si>
  <si>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</si>
  <si>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</si>
  <si>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</si>
  <si>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</si>
  <si>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</si>
  <si>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</si>
  <si>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</si>
  <si>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</si>
  <si>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</si>
  <si>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</si>
  <si>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</si>
  <si>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</si>
  <si>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</si>
  <si>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</si>
  <si>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</si>
  <si>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</si>
  <si>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</si>
  <si>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</si>
  <si>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</si>
  <si>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</si>
  <si>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</si>
  <si>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</si>
  <si>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</si>
  <si>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</si>
  <si>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</si>
  <si>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</si>
  <si>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</si>
  <si>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</si>
  <si>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</si>
  <si>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</si>
  <si>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</si>
  <si>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</si>
  <si>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</si>
  <si>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</si>
  <si>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</si>
  <si>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</si>
  <si>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</si>
  <si>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</si>
  <si>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</si>
  <si>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</si>
  <si>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</si>
  <si>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</si>
  <si>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</si>
  <si>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</si>
  <si>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</si>
  <si>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</si>
  <si>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</si>
  <si>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</si>
  <si>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</si>
  <si>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</si>
  <si>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</si>
  <si>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</si>
  <si>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</si>
  <si>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</si>
  <si>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</si>
  <si>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</si>
  <si>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</si>
  <si>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</si>
  <si>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</si>
  <si>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</si>
  <si>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</si>
  <si>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</si>
  <si>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</si>
  <si>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</si>
  <si>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</si>
  <si>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</si>
  <si>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</si>
  <si>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</si>
  <si>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</si>
  <si>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</si>
  <si>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</si>
  <si>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</si>
  <si>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</si>
  <si>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</si>
  <si>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</si>
  <si>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</si>
  <si>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</si>
  <si>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</si>
  <si>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</si>
  <si>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</si>
  <si>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</si>
  <si>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</si>
  <si>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</si>
  <si>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</si>
  <si>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</si>
  <si>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</si>
  <si>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</si>
  <si>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</si>
  <si>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</si>
  <si>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</si>
  <si>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</si>
  <si>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</si>
  <si>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</si>
  <si>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</si>
  <si>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</si>
  <si>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</si>
  <si>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</si>
  <si>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</si>
  <si>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</si>
  <si>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</si>
  <si>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</si>
  <si>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</si>
  <si>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</si>
  <si>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</si>
  <si>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</si>
  <si>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</si>
  <si>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</si>
  <si>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</si>
  <si>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</si>
  <si>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</si>
  <si>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</si>
  <si>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</si>
  <si>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</si>
  <si>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</si>
  <si>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</si>
  <si>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</si>
  <si>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</si>
  <si>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</si>
  <si>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</si>
  <si>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</si>
  <si>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</si>
  <si>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</si>
  <si>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</si>
  <si>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</si>
  <si>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</si>
  <si>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</si>
  <si>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</si>
  <si>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</si>
  <si>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</si>
  <si>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</si>
  <si>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</si>
  <si>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</si>
  <si>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</si>
  <si>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</si>
  <si>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</si>
  <si>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</si>
  <si>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</si>
  <si>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</si>
  <si>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</si>
  <si>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</si>
  <si>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</si>
  <si>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</si>
  <si>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</si>
  <si>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</si>
  <si>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</si>
  <si>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</si>
  <si>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</si>
  <si>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</si>
  <si>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</si>
  <si>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</si>
  <si>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</si>
  <si>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</si>
  <si>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</si>
  <si>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</si>
  <si>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</si>
  <si>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</si>
  <si>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</si>
  <si>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</si>
  <si>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</si>
  <si>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</si>
  <si>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</si>
  <si>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</si>
  <si>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</si>
  <si>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</si>
  <si>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</si>
  <si>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</si>
  <si>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</si>
  <si>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</si>
  <si>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</si>
  <si>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</si>
  <si>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</si>
  <si>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</si>
  <si>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</si>
  <si>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</si>
  <si>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</si>
  <si>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</si>
  <si>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</si>
  <si>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</si>
  <si>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</si>
  <si>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</si>
  <si>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</si>
  <si>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</si>
  <si>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</si>
  <si>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</si>
  <si>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</si>
  <si>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</si>
  <si>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</si>
  <si>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</si>
  <si>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</si>
  <si>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</si>
  <si>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</si>
  <si>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</si>
  <si>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</si>
  <si>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</si>
  <si>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</si>
  <si>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</si>
  <si>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</si>
  <si>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</si>
  <si>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</si>
  <si>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</si>
  <si>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</si>
  <si>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</si>
  <si>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</si>
  <si>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</si>
  <si>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</si>
  <si>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</si>
  <si>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</si>
  <si>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</si>
  <si>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</si>
  <si>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</si>
  <si>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</si>
  <si>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</si>
  <si>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</si>
  <si>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</si>
  <si>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</si>
  <si>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</si>
  <si>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</si>
  <si>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</si>
  <si>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</si>
  <si>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</si>
  <si>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</si>
  <si>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</si>
  <si>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</si>
  <si>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</si>
  <si>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</si>
  <si>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</si>
  <si>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</si>
  <si>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</si>
  <si>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</si>
  <si>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</si>
  <si>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</si>
  <si>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</si>
  <si>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</si>
  <si>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</si>
  <si>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</si>
  <si>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</si>
  <si>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</si>
  <si>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</si>
  <si>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</si>
  <si>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</si>
  <si>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</si>
  <si>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</si>
  <si>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</si>
  <si>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</si>
  <si>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</si>
  <si>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</si>
  <si>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</si>
  <si>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</si>
  <si>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</si>
  <si>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</si>
  <si>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</si>
  <si>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</si>
  <si>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</si>
  <si>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</si>
  <si>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</si>
  <si>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</si>
  <si>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</si>
  <si>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</si>
  <si>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</si>
  <si>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</si>
  <si>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</si>
  <si>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</si>
  <si>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</si>
  <si>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</si>
  <si>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</si>
  <si>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</si>
  <si>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</si>
  <si>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</si>
  <si>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</si>
  <si>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</si>
  <si>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</si>
  <si>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</si>
  <si>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</si>
  <si>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</si>
  <si>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</si>
  <si>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</si>
  <si>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</si>
  <si>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</si>
  <si>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</si>
  <si>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</si>
  <si>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</si>
  <si>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</si>
  <si>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</si>
  <si>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</si>
  <si>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</si>
  <si>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</si>
  <si>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</si>
  <si>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</si>
  <si>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</si>
  <si>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</si>
  <si>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</si>
  <si>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</si>
  <si>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</si>
  <si>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</si>
  <si>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</si>
  <si>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</si>
  <si>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</si>
  <si>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</si>
  <si>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</si>
  <si>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</si>
  <si>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</si>
  <si>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</si>
  <si>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</si>
  <si>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</si>
  <si>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</si>
  <si>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</si>
  <si>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</si>
  <si>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</si>
  <si>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</si>
  <si>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</si>
  <si>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</si>
  <si>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</si>
  <si>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</si>
  <si>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</si>
  <si>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</si>
  <si>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</si>
  <si>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</si>
  <si>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</si>
  <si>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</si>
  <si>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</si>
  <si>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</si>
  <si>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</si>
  <si>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</si>
  <si>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</si>
  <si>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</si>
  <si>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</si>
  <si>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</si>
  <si>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</si>
  <si>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</si>
  <si>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</si>
  <si>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</si>
  <si>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</si>
  <si>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</si>
  <si>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</si>
  <si>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</si>
  <si>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</si>
  <si>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</si>
  <si>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</si>
  <si>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</si>
  <si>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</si>
  <si>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</si>
  <si>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</si>
  <si>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</si>
  <si>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</si>
  <si>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</si>
  <si>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</si>
  <si>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</si>
  <si>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</si>
  <si>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</si>
  <si>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</si>
  <si>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</si>
  <si>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</si>
  <si>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</si>
  <si>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</si>
  <si>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</si>
  <si>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</si>
  <si>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</si>
  <si>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</si>
  <si>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</si>
  <si>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</si>
  <si>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</si>
  <si>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</si>
  <si>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</si>
  <si>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</si>
  <si>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</si>
  <si>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</si>
  <si>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</si>
  <si>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</si>
  <si>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</si>
  <si>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</si>
  <si>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</si>
  <si>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</si>
  <si>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</si>
  <si>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</si>
  <si>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</si>
  <si>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</si>
  <si>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</si>
  <si>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</si>
  <si>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</si>
  <si>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</si>
  <si>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</si>
  <si>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</si>
  <si>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</si>
  <si>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</si>
  <si>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</si>
  <si>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</si>
  <si>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</si>
  <si>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</si>
  <si>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</si>
  <si>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</si>
  <si>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</si>
  <si>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</si>
  <si>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</si>
  <si>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</si>
  <si>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</si>
  <si>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</si>
  <si>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</si>
  <si>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</si>
  <si>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</si>
  <si>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</si>
  <si>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</si>
  <si>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</si>
  <si>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</si>
  <si>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</si>
  <si>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</si>
  <si>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</si>
  <si>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</si>
  <si>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</si>
  <si>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</si>
  <si>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</si>
  <si>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</si>
  <si>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</si>
  <si>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</si>
  <si>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</si>
  <si>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</si>
  <si>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</si>
  <si>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</si>
  <si>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</si>
  <si>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</si>
  <si>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</si>
  <si>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</si>
  <si>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</si>
  <si>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</si>
  <si>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</si>
  <si>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</si>
  <si>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</si>
  <si>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</si>
  <si>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</si>
  <si>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</si>
  <si>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</si>
  <si>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</si>
  <si>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</si>
  <si>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</si>
  <si>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</si>
  <si>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</si>
  <si>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</si>
  <si>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</si>
  <si>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</si>
  <si>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</si>
  <si>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</si>
  <si>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</si>
  <si>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</si>
  <si>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</si>
  <si>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</si>
  <si>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</si>
  <si>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</si>
  <si>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</si>
  <si>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</si>
  <si>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</si>
  <si>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</si>
  <si>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</si>
  <si>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</si>
  <si>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</si>
  <si>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</si>
  <si>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</si>
  <si>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</si>
  <si>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</si>
  <si>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</si>
  <si>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</si>
  <si>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</si>
  <si>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</si>
  <si>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</si>
  <si>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</si>
  <si>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</si>
  <si>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</si>
  <si>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</si>
  <si>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</si>
  <si>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</si>
  <si>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</si>
  <si>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</si>
  <si>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</si>
  <si>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</si>
  <si>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</si>
  <si>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</si>
  <si>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</si>
  <si>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</si>
  <si>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</si>
  <si>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</si>
  <si>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</si>
  <si>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</si>
  <si>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</si>
  <si>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</si>
  <si>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</si>
  <si>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</si>
  <si>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</si>
  <si>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</si>
  <si>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</si>
  <si>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</si>
  <si>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</si>
  <si>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</si>
  <si>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</si>
  <si>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</si>
  <si>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</si>
  <si>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</si>
  <si>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</si>
  <si>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</si>
  <si>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</si>
  <si>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</si>
  <si>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</si>
  <si>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</si>
  <si>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</si>
  <si>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</si>
  <si>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</si>
  <si>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</si>
  <si>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</si>
  <si>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</si>
  <si>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</si>
  <si>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</si>
  <si>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</si>
  <si>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</si>
  <si>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</si>
  <si>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</si>
  <si>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</si>
  <si>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</si>
  <si>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</si>
  <si>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</si>
  <si>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</si>
  <si>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</si>
  <si>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</si>
  <si>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</si>
  <si>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</si>
  <si>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</si>
  <si>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</si>
  <si>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</si>
  <si>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</si>
  <si>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</si>
  <si>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</si>
  <si>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</si>
  <si>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</si>
  <si>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</si>
  <si>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</si>
  <si>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</si>
  <si>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</si>
  <si>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</si>
  <si>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</si>
  <si>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</si>
  <si>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</si>
  <si>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</si>
  <si>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</si>
  <si>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</si>
  <si>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</si>
  <si>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</si>
  <si>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</si>
  <si>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</si>
  <si>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</si>
  <si>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</si>
  <si>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</si>
  <si>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</si>
  <si>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</si>
  <si>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</si>
  <si>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</si>
  <si>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</si>
  <si>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</si>
  <si>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</si>
  <si>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</si>
  <si>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</si>
  <si>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</si>
  <si>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</si>
  <si>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</si>
  <si>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</si>
  <si>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</si>
  <si>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</si>
  <si>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</si>
  <si>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</si>
  <si>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</si>
  <si>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</si>
  <si>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</si>
  <si>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</si>
  <si>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</si>
  <si>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</si>
  <si>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</si>
  <si>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</si>
  <si>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</si>
  <si>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</si>
  <si>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</si>
  <si>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</si>
  <si>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</si>
  <si>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</si>
  <si>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</si>
  <si>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</si>
  <si>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</si>
  <si>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</si>
  <si>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</si>
  <si>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</si>
  <si>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</si>
  <si>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</si>
  <si>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</si>
  <si>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</si>
  <si>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</si>
  <si>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</si>
  <si>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</si>
  <si>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</si>
  <si>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</si>
  <si>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</si>
  <si>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</si>
  <si>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</si>
  <si>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</si>
  <si>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</si>
  <si>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</si>
  <si>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</si>
  <si>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</si>
  <si>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</si>
  <si>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</si>
  <si>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</si>
  <si>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</si>
  <si>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</si>
  <si>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</si>
  <si>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</si>
  <si>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</si>
  <si>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</si>
  <si>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</si>
  <si>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</si>
  <si>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</si>
  <si>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</si>
  <si>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</si>
  <si>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</si>
  <si>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</si>
  <si>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</si>
  <si>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</si>
  <si>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</si>
  <si>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</si>
  <si>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</si>
  <si>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</si>
  <si>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</si>
  <si>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</si>
  <si>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</si>
  <si>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</si>
  <si>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</si>
  <si>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</si>
  <si>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</si>
  <si>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</si>
  <si>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</si>
  <si>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</si>
  <si>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</si>
  <si>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</si>
  <si>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</si>
  <si>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</si>
  <si>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</si>
  <si>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</si>
  <si>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</si>
  <si>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</si>
  <si>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</si>
  <si>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</si>
  <si>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</si>
  <si>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</si>
  <si>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</si>
  <si>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</si>
  <si>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</si>
  <si>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</si>
  <si>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</si>
  <si>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</si>
  <si>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</si>
  <si>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</si>
  <si>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</si>
  <si>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</si>
  <si>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</si>
  <si>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</si>
  <si>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</si>
  <si>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</si>
  <si>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</si>
  <si>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</si>
  <si>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</si>
  <si>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</si>
  <si>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</si>
  <si>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</si>
  <si>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</si>
  <si>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</si>
  <si>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</si>
  <si>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</si>
  <si>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</si>
  <si>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</si>
  <si>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</si>
  <si>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</si>
  <si>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</si>
  <si>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</si>
  <si>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</si>
  <si>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</si>
  <si>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</si>
  <si>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</si>
  <si>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</si>
  <si>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</si>
  <si>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</si>
  <si>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</si>
  <si>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</si>
  <si>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</si>
  <si>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</si>
  <si>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</si>
  <si>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</si>
  <si>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</si>
  <si>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</si>
  <si>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</si>
  <si>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</si>
  <si>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</si>
  <si>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</si>
  <si>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</si>
  <si>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</si>
  <si>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</si>
  <si>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</si>
  <si>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</si>
  <si>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</si>
  <si>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</si>
  <si>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</si>
  <si>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</si>
  <si>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</si>
  <si>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</si>
  <si>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</si>
  <si>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</si>
  <si>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</si>
  <si>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</si>
  <si>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</si>
  <si>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</si>
  <si>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</si>
  <si>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</si>
  <si>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</si>
  <si>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</si>
  <si>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</si>
  <si>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</si>
  <si>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</si>
  <si>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</si>
  <si>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</si>
  <si>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</si>
  <si>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</si>
  <si>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</si>
  <si>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</si>
  <si>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</si>
  <si>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</si>
  <si>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</si>
  <si>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</si>
  <si>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</si>
  <si>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</si>
  <si>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</si>
  <si>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</si>
  <si>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</si>
  <si>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</si>
  <si>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</si>
  <si>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</si>
  <si>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</si>
  <si>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</si>
  <si>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</si>
  <si>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</si>
  <si>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</si>
  <si>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</si>
  <si>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</si>
  <si>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</si>
  <si>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</si>
  <si>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</si>
  <si>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</si>
  <si>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</si>
  <si>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</si>
  <si>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</si>
  <si>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</si>
  <si>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</si>
  <si>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</si>
  <si>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</si>
  <si>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</si>
  <si>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</si>
  <si>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</si>
  <si>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</si>
  <si>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</si>
  <si>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</si>
  <si>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</si>
  <si>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</si>
  <si>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</si>
  <si>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</si>
  <si>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</si>
  <si>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</si>
  <si>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</si>
  <si>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</si>
  <si>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</si>
  <si>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</si>
  <si>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</si>
  <si>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</si>
  <si>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</si>
  <si>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</si>
  <si>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</si>
  <si>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</si>
  <si>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</si>
  <si>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</si>
  <si>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</si>
  <si>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</si>
  <si>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</si>
  <si>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</si>
  <si>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</si>
  <si>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</si>
  <si>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</si>
  <si>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</si>
  <si>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</si>
  <si>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</si>
  <si>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</si>
  <si>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</si>
  <si>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</si>
  <si>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</si>
  <si>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</si>
  <si>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</si>
  <si>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</si>
  <si>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</si>
  <si>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</si>
  <si>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</si>
  <si>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</si>
  <si>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</si>
  <si>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</si>
  <si>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</si>
  <si>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</si>
  <si>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</si>
  <si>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</si>
  <si>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</si>
  <si>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</si>
  <si>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</si>
  <si>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</si>
  <si>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</si>
  <si>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</si>
  <si>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</si>
  <si>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</si>
  <si>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</si>
  <si>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</si>
  <si>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</si>
  <si>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</si>
  <si>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</si>
  <si>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</si>
  <si>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</si>
  <si>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</si>
  <si>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</si>
  <si>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</si>
  <si>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</si>
  <si>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</si>
  <si>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</si>
  <si>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</si>
  <si>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</si>
  <si>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</si>
  <si>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</si>
  <si>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</si>
  <si>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</si>
  <si>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</si>
  <si>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</si>
  <si>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</si>
  <si>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</si>
  <si>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</si>
  <si>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</si>
  <si>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</si>
  <si>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</si>
  <si>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</si>
  <si>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</si>
  <si>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</si>
  <si>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</si>
  <si>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</si>
  <si>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</si>
  <si>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</si>
  <si>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</si>
  <si>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</si>
  <si>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</si>
  <si>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</si>
  <si>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</si>
  <si>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</si>
  <si>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</si>
  <si>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</si>
  <si>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</si>
  <si>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</si>
  <si>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</si>
  <si>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</si>
  <si>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</si>
  <si>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</si>
  <si>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</si>
  <si>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</si>
  <si>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</si>
  <si>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</si>
  <si>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</si>
  <si>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</si>
  <si>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</si>
  <si>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</si>
  <si>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</si>
  <si>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</si>
  <si>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</si>
  <si>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</si>
  <si>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</si>
  <si>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</si>
  <si>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</si>
  <si>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</si>
  <si>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</si>
  <si>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</si>
  <si>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</si>
  <si>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</si>
  <si>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</si>
  <si>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</si>
  <si>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</si>
  <si>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</si>
  <si>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</si>
  <si>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</si>
  <si>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</si>
  <si>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</si>
  <si>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</si>
  <si>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</si>
  <si>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</si>
  <si>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</si>
  <si>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</si>
  <si>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</si>
  <si>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</si>
  <si>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</si>
  <si>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</si>
  <si>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</si>
  <si>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</si>
  <si>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</si>
  <si>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</si>
  <si>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</si>
  <si>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</si>
  <si>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</si>
  <si>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</si>
  <si>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</si>
  <si>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</si>
  <si>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</si>
  <si>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</si>
  <si>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</si>
  <si>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</si>
  <si>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</si>
  <si>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</si>
  <si>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</si>
  <si>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</si>
  <si>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</si>
  <si>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</si>
  <si>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</si>
  <si>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</si>
  <si>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</si>
  <si>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</si>
  <si>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</si>
  <si>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</si>
  <si>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</si>
  <si>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</si>
  <si>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</si>
  <si>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</si>
  <si>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</si>
  <si>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</si>
  <si>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</si>
  <si>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</si>
  <si>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</si>
  <si>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</si>
  <si>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</si>
  <si>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</si>
  <si>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</si>
  <si>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</si>
  <si>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</si>
  <si>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</si>
  <si>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</si>
  <si>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</si>
  <si>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</si>
  <si>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</si>
  <si>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</si>
  <si>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</si>
  <si>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</si>
  <si>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</si>
  <si>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</si>
  <si>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</si>
  <si>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</si>
  <si>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</si>
  <si>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</si>
  <si>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</si>
  <si>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</si>
  <si>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</si>
  <si>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</si>
  <si>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</si>
  <si>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</si>
  <si>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</si>
  <si>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</si>
  <si>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</si>
  <si>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</si>
  <si>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</si>
  <si>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</si>
  <si>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</si>
  <si>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</si>
  <si>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</si>
  <si>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</si>
  <si>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</si>
  <si>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</si>
  <si>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</si>
  <si>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</si>
  <si>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</si>
  <si>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</si>
  <si>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</si>
  <si>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</si>
  <si>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</si>
  <si>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</si>
  <si>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</si>
  <si>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</si>
  <si>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</si>
  <si>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</si>
  <si>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</si>
  <si>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</si>
  <si>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</si>
  <si>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</si>
  <si>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</si>
  <si>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</si>
  <si>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</si>
  <si>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</si>
  <si>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</si>
  <si>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</si>
  <si>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</si>
  <si>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</si>
  <si>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</si>
  <si>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</si>
  <si>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</si>
  <si>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</si>
  <si>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</si>
  <si>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</si>
  <si>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</si>
  <si>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</si>
  <si>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</si>
  <si>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</si>
  <si>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</si>
  <si>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</si>
  <si>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</si>
  <si>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</si>
  <si>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</si>
  <si>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</si>
  <si>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</si>
  <si>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</si>
  <si>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</si>
  <si>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</si>
  <si>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</si>
  <si>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</si>
  <si>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</si>
  <si>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</si>
  <si>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</si>
  <si>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</si>
  <si>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</si>
  <si>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</si>
  <si>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</si>
  <si>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</si>
  <si>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</si>
  <si>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</si>
  <si>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</si>
  <si>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</si>
  <si>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</si>
  <si>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</si>
  <si>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</si>
  <si>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</si>
  <si>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</si>
  <si>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</si>
  <si>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</si>
  <si>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</si>
  <si>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</si>
  <si>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</si>
  <si>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</si>
  <si>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</si>
  <si>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</si>
  <si>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</si>
  <si>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</si>
  <si>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</si>
  <si>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</si>
  <si>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</si>
  <si>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</si>
  <si>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</si>
  <si>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</si>
  <si>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</si>
  <si>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</si>
  <si>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</si>
  <si>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</si>
  <si>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</si>
  <si>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</si>
  <si>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</si>
  <si>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</si>
  <si>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</si>
  <si>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</si>
  <si>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</si>
  <si>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</si>
  <si>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</si>
  <si>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</si>
  <si>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</si>
  <si>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</si>
  <si>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</si>
  <si>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</si>
  <si>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</si>
  <si>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</si>
  <si>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</si>
  <si>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</si>
  <si>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</si>
  <si>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</si>
  <si>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</si>
  <si>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</si>
  <si>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</si>
  <si>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</si>
  <si>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</si>
  <si>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</si>
  <si>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</si>
  <si>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</si>
  <si>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</si>
  <si>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</si>
  <si>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</si>
  <si>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</si>
  <si>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</si>
  <si>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</si>
  <si>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</si>
  <si>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</si>
  <si>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</si>
  <si>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</si>
  <si>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</si>
  <si>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</si>
  <si>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</si>
  <si>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</si>
  <si>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</si>
  <si>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</si>
  <si>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</si>
  <si>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</si>
  <si>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</si>
  <si>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</si>
  <si>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</si>
  <si>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</si>
  <si>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</si>
  <si>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</si>
  <si>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</si>
  <si>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</si>
  <si>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</si>
  <si>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</si>
  <si>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</si>
  <si>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</si>
  <si>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</si>
  <si>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</si>
  <si>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</si>
  <si>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</si>
  <si>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</si>
  <si>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</si>
  <si>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</si>
  <si>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</si>
  <si>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</si>
  <si>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</si>
  <si>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</si>
  <si>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</si>
  <si>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</si>
  <si>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</si>
  <si>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</si>
  <si>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</si>
  <si>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</si>
  <si>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</si>
  <si>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</si>
  <si>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</si>
  <si>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</si>
  <si>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</si>
  <si>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</si>
  <si>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</si>
  <si>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</si>
  <si>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</si>
  <si>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</si>
  <si>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</si>
  <si>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</si>
  <si>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</si>
  <si>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</si>
  <si>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</si>
  <si>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</si>
  <si>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</si>
  <si>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</si>
  <si>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</si>
  <si>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</si>
  <si>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</si>
  <si>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</si>
  <si>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</si>
  <si>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</si>
  <si>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</si>
  <si>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</si>
  <si>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</si>
  <si>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</si>
  <si>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</si>
  <si>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</si>
  <si>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</si>
  <si>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</si>
  <si>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</si>
  <si>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</si>
  <si>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</si>
  <si>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</si>
  <si>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</si>
  <si>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</si>
  <si>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</si>
  <si>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</si>
  <si>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</si>
  <si>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</si>
  <si>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</si>
  <si>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</si>
  <si>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</si>
  <si>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</si>
  <si>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</si>
  <si>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</si>
  <si>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</si>
  <si>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</si>
  <si>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</si>
  <si>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</si>
  <si>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</si>
  <si>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</si>
  <si>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</si>
  <si>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</si>
  <si>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</si>
  <si>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</si>
  <si>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</si>
  <si>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</si>
  <si>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</si>
  <si>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</si>
  <si>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</si>
  <si>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</si>
  <si>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</si>
  <si>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</si>
  <si>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</si>
  <si>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</si>
  <si>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</si>
  <si>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</si>
  <si>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</si>
  <si>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</si>
  <si>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</si>
  <si>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</si>
  <si>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</si>
  <si>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</si>
  <si>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</si>
  <si>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</si>
  <si>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</si>
  <si>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</si>
  <si>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</si>
  <si>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</si>
  <si>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</si>
  <si>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</si>
  <si>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</si>
  <si>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</si>
  <si>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</si>
  <si>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</si>
  <si>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</si>
  <si>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</si>
  <si>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</si>
  <si>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</si>
  <si>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</si>
  <si>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</si>
  <si>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</si>
  <si>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</si>
  <si>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</si>
  <si>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</si>
  <si>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</si>
  <si>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</si>
  <si>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</si>
  <si>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</si>
  <si>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</si>
  <si>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</si>
  <si>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</si>
  <si>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</si>
  <si>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</si>
  <si>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</si>
  <si>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</si>
  <si>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</si>
  <si>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</si>
  <si>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</si>
  <si>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</si>
  <si>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</si>
  <si>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</si>
  <si>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</si>
  <si>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</si>
  <si>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</si>
  <si>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</si>
  <si>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</si>
  <si>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</si>
  <si>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</si>
  <si>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</si>
  <si>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</si>
  <si>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</si>
  <si>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</si>
  <si>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</si>
  <si>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</si>
  <si>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</si>
  <si>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</si>
  <si>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</si>
  <si>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</si>
  <si>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</si>
  <si>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</si>
  <si>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</si>
  <si>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</si>
  <si>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</si>
  <si>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</si>
  <si>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</si>
  <si>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</si>
  <si>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</si>
  <si>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</si>
  <si>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</si>
  <si>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</si>
  <si>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</si>
  <si>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</si>
  <si>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</si>
  <si>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</si>
  <si>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</si>
  <si>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</si>
  <si>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</si>
  <si>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</si>
  <si>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</si>
  <si>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</si>
  <si>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</si>
  <si>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</si>
  <si>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</si>
  <si>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</si>
  <si>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</si>
  <si>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</si>
  <si>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</si>
  <si>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</si>
  <si>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</si>
  <si>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</si>
  <si>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</si>
  <si>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</si>
  <si>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</si>
  <si>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</si>
  <si>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</si>
  <si>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</si>
  <si>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</si>
  <si>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</si>
  <si>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</si>
  <si>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</si>
  <si>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</si>
  <si>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</si>
  <si>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</si>
  <si>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</si>
  <si>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</si>
  <si>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</si>
  <si>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</si>
  <si>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</si>
  <si>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</si>
  <si>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</si>
  <si>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</si>
  <si>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</si>
  <si>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</si>
  <si>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</si>
  <si>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</si>
  <si>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</si>
  <si>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</si>
  <si>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</si>
  <si>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</si>
  <si>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</si>
  <si>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</si>
  <si>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</si>
  <si>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</si>
  <si>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</si>
  <si>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</si>
  <si>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</si>
  <si>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</si>
  <si>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</si>
  <si>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</si>
  <si>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</si>
  <si>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</si>
  <si>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</si>
  <si>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</si>
  <si>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</si>
  <si>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</si>
  <si>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</si>
  <si>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</si>
  <si>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</si>
  <si>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</si>
  <si>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</si>
  <si>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</si>
  <si>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</si>
  <si>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</si>
  <si>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</si>
  <si>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</si>
  <si>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</si>
  <si>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</si>
  <si>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</si>
  <si>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</si>
  <si>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</si>
  <si>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</si>
  <si>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</si>
  <si>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</si>
  <si>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</si>
  <si>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</si>
  <si>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</si>
  <si>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</si>
  <si>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</si>
  <si>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</si>
  <si>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</si>
  <si>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</si>
  <si>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</si>
  <si>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</si>
  <si>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</si>
  <si>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</si>
  <si>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</si>
  <si>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</si>
  <si>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</si>
  <si>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</si>
  <si>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</si>
  <si>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</si>
  <si>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</si>
  <si>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</si>
  <si>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</si>
  <si>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</si>
  <si>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</si>
  <si>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</si>
  <si>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</si>
  <si>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</si>
  <si>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</si>
  <si>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</si>
  <si>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</si>
  <si>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</si>
  <si>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</si>
  <si>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</si>
  <si>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</si>
  <si>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</si>
  <si>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</si>
  <si>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</si>
  <si>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</si>
  <si>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</si>
  <si>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</si>
  <si>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</si>
  <si>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</si>
  <si>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</si>
  <si>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</si>
  <si>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</si>
  <si>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</si>
  <si>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</si>
  <si>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</si>
  <si>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</si>
  <si>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</si>
  <si>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</si>
  <si>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</si>
  <si>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</si>
  <si>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</si>
  <si>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</si>
  <si>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</si>
  <si>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</si>
  <si>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</si>
  <si>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</si>
  <si>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</si>
  <si>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</si>
  <si>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</si>
  <si>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</si>
  <si>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</si>
  <si>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</si>
  <si>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</si>
  <si>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</si>
  <si>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</si>
  <si>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</si>
  <si>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</si>
  <si>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</si>
  <si>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</si>
  <si>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</si>
  <si>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</si>
  <si>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</si>
  <si>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</si>
  <si>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</si>
  <si>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</si>
  <si>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</si>
  <si>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</si>
  <si>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</si>
  <si>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</si>
  <si>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</si>
  <si>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</si>
  <si>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</si>
  <si>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</si>
  <si>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</si>
  <si>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</si>
  <si>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</si>
  <si>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</si>
  <si>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</si>
  <si>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</si>
  <si>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</si>
  <si>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</si>
  <si>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</si>
  <si>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</si>
  <si>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</si>
  <si>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</si>
  <si>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</si>
  <si>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</si>
  <si>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</si>
  <si>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</si>
  <si>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</si>
  <si>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</si>
  <si>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</si>
  <si>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</si>
  <si>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</si>
  <si>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</si>
  <si>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</si>
  <si>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</si>
  <si>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</si>
  <si>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</si>
  <si>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</si>
  <si>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</si>
  <si>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</si>
  <si>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</si>
  <si>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</si>
  <si>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</si>
  <si>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</si>
  <si>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</si>
  <si>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</si>
  <si>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</si>
  <si>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</si>
  <si>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</si>
  <si>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</si>
  <si>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</si>
  <si>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</si>
  <si>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</si>
  <si>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</si>
  <si>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</si>
  <si>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</si>
  <si>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</si>
  <si>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</si>
  <si>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</si>
  <si>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</si>
  <si>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</si>
  <si>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</si>
  <si>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</si>
  <si>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</si>
  <si>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</si>
  <si>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</si>
  <si>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</si>
  <si>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</si>
  <si>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</si>
  <si>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</si>
  <si>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</si>
  <si>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</si>
  <si>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</si>
  <si>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</si>
  <si>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</si>
  <si>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</si>
  <si>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</si>
  <si>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</si>
  <si>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</si>
  <si>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</si>
  <si>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</si>
  <si>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</si>
  <si>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</si>
  <si>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</si>
  <si>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</si>
  <si>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</si>
  <si>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</si>
  <si>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</si>
  <si>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</si>
  <si>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</si>
  <si>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</si>
  <si>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</si>
  <si>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</si>
  <si>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</si>
  <si>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</si>
  <si>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</si>
  <si>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</si>
  <si>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</si>
  <si>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</si>
  <si>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</si>
  <si>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</si>
  <si>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</si>
  <si>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</si>
  <si>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</si>
  <si>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</si>
  <si>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</si>
  <si>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</si>
  <si>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</si>
  <si>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</si>
  <si>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</si>
  <si>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</si>
  <si>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</si>
  <si>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</si>
  <si>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</si>
  <si>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</si>
  <si>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</si>
  <si>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</si>
  <si>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</si>
  <si>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</si>
  <si>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</si>
  <si>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</si>
  <si>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</si>
  <si>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</si>
  <si>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</si>
  <si>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</si>
  <si>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</si>
  <si>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</si>
  <si>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</si>
  <si>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</si>
  <si>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</si>
  <si>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</si>
  <si>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</si>
  <si>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</si>
  <si>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</si>
  <si>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</si>
  <si>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</si>
  <si>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</si>
  <si>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</si>
  <si>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</si>
  <si>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</si>
  <si>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</si>
  <si>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</si>
  <si>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</si>
  <si>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</si>
  <si>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</si>
  <si>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</si>
  <si>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</si>
  <si>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</si>
  <si>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</si>
  <si>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</si>
  <si>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</si>
  <si>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</si>
  <si>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</si>
  <si>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</si>
  <si>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</si>
  <si>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</si>
  <si>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</si>
  <si>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</si>
  <si>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</si>
  <si>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</si>
  <si>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</si>
  <si>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</si>
  <si>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</si>
  <si>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</si>
  <si>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</si>
  <si>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</si>
  <si>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</si>
  <si>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</si>
  <si>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</si>
  <si>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</si>
  <si>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</si>
  <si>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</si>
  <si>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</si>
  <si>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</si>
  <si>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</si>
  <si>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</si>
  <si>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</si>
  <si>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</si>
  <si>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</si>
  <si>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</si>
  <si>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</si>
  <si>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</si>
  <si>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</si>
  <si>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</si>
  <si>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</si>
  <si>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</si>
  <si>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</si>
  <si>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</si>
  <si>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</si>
  <si>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</si>
  <si>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</si>
  <si>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</si>
  <si>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</si>
  <si>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</si>
  <si>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</si>
  <si>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</si>
  <si>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</si>
  <si>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</si>
  <si>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</si>
  <si>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</si>
  <si>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</si>
  <si>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</si>
  <si>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</si>
  <si>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</si>
  <si>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</si>
  <si>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</si>
  <si>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</si>
  <si>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</si>
  <si>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</si>
  <si>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</si>
  <si>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</si>
  <si>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</si>
  <si>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</si>
  <si>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</si>
  <si>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</si>
  <si>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</si>
  <si>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</si>
  <si>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</si>
  <si>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</si>
  <si>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</si>
  <si>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</si>
  <si>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</si>
  <si>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</si>
  <si>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</si>
  <si>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</si>
  <si>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</si>
  <si>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</si>
  <si>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</si>
  <si>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</si>
  <si>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</si>
  <si>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</si>
  <si>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</si>
  <si>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</si>
  <si>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</si>
  <si>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</si>
  <si>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</si>
  <si>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</si>
  <si>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</si>
  <si>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</si>
  <si>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</si>
  <si>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</si>
  <si>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</si>
  <si>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</si>
  <si>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</si>
  <si>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</si>
  <si>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</si>
  <si>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</si>
  <si>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</si>
  <si>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</si>
  <si>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</si>
  <si>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</si>
  <si>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</si>
  <si>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</si>
  <si>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</si>
  <si>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</si>
  <si>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</si>
  <si>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</si>
  <si>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</si>
  <si>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</si>
  <si>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</si>
  <si>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</si>
  <si>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</si>
  <si>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</si>
  <si>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</si>
  <si>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</si>
  <si>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</si>
  <si>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</si>
  <si>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</si>
  <si>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</si>
  <si>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</si>
  <si>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</si>
  <si>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</si>
  <si>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</si>
  <si>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</si>
  <si>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</si>
  <si>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</si>
  <si>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</si>
  <si>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</si>
  <si>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</si>
  <si>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</si>
  <si>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</si>
  <si>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</si>
  <si>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</si>
  <si>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</si>
  <si>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</si>
  <si>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</si>
  <si>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</si>
  <si>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</si>
  <si>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</si>
  <si>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</si>
  <si>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</si>
  <si>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</si>
  <si>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</si>
  <si>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</si>
  <si>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</si>
  <si>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</si>
  <si>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</si>
  <si>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</si>
  <si>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</si>
  <si>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</si>
  <si>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</si>
  <si>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</si>
  <si>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</si>
  <si>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</si>
  <si>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</si>
  <si>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</si>
  <si>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</si>
  <si>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</si>
  <si>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</si>
  <si>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</si>
  <si>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</si>
  <si>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</si>
  <si>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</si>
  <si>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</si>
  <si>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</si>
  <si>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</si>
  <si>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</si>
  <si>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</si>
  <si>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</si>
  <si>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</si>
  <si>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</si>
  <si>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</si>
  <si>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</si>
  <si>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</si>
  <si>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</si>
  <si>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</si>
  <si>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</si>
  <si>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</si>
  <si>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</si>
  <si>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</si>
  <si>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</si>
  <si>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</si>
  <si>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</si>
  <si>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</si>
  <si>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</si>
  <si>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</si>
  <si>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</si>
  <si>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</si>
  <si>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</si>
  <si>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</si>
  <si>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</si>
  <si>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</si>
  <si>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</si>
  <si>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</si>
  <si>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</si>
  <si>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</si>
  <si>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</si>
  <si>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</si>
  <si>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</si>
  <si>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</si>
  <si>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</si>
  <si>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</si>
  <si>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</si>
  <si>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</si>
  <si>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</si>
  <si>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</si>
  <si>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</si>
  <si>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</si>
  <si>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</si>
  <si>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</si>
  <si>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</si>
  <si>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</si>
  <si>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</si>
  <si>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</si>
  <si>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</si>
  <si>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</si>
  <si>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</si>
  <si>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</si>
  <si>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</si>
  <si>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</si>
  <si>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</si>
  <si>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</si>
  <si>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</si>
  <si>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</si>
  <si>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</si>
  <si>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</si>
  <si>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</si>
  <si>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</si>
  <si>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</si>
  <si>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</si>
  <si>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</si>
  <si>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</si>
  <si>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</si>
  <si>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</si>
  <si>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</si>
  <si>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</si>
  <si>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</si>
  <si>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</si>
  <si>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</si>
  <si>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</si>
  <si>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</si>
  <si>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</si>
  <si>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</si>
  <si>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</si>
  <si>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</si>
  <si>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</si>
  <si>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</si>
  <si>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</si>
  <si>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</si>
  <si>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</si>
  <si>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</si>
  <si>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</si>
  <si>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</si>
  <si>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</si>
  <si>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</si>
  <si>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</si>
  <si>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</si>
  <si>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</si>
  <si>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</si>
  <si>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</si>
  <si>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</si>
  <si>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</si>
  <si>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</si>
  <si>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</si>
  <si>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</si>
  <si>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</si>
  <si>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</si>
  <si>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</si>
  <si>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</si>
  <si>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</si>
  <si>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</si>
  <si>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</si>
  <si>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</si>
  <si>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</si>
  <si>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</si>
  <si>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</si>
  <si>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</si>
  <si>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</si>
  <si>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</si>
  <si>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</si>
  <si>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</si>
  <si>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</si>
  <si>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</si>
  <si>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</si>
  <si>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</si>
  <si>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</si>
  <si>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</si>
  <si>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</si>
  <si>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</si>
  <si>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</si>
  <si>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</si>
  <si>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</si>
  <si>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</si>
  <si>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</si>
  <si>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</si>
  <si>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</si>
  <si>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</si>
  <si>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</si>
  <si>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</si>
  <si>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</si>
  <si>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</si>
  <si>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</si>
  <si>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</si>
  <si>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</si>
  <si>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</si>
  <si>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</si>
  <si>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</si>
  <si>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</si>
  <si>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</si>
  <si>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</si>
  <si>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</si>
  <si>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</si>
  <si>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</si>
  <si>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</si>
  <si>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</si>
  <si>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</si>
  <si>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</si>
  <si>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</si>
  <si>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</si>
  <si>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</si>
  <si>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</si>
  <si>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</si>
  <si>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</si>
  <si>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</si>
  <si>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</si>
  <si>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</si>
  <si>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</si>
  <si>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</si>
  <si>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</si>
  <si>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</si>
  <si>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</si>
  <si>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</si>
  <si>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</si>
  <si>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</si>
  <si>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</si>
  <si>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</si>
  <si>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</si>
  <si>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</si>
  <si>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</si>
  <si>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</si>
  <si>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</si>
  <si>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</si>
  <si>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</si>
  <si>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</si>
  <si>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</si>
  <si>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</si>
  <si>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</si>
  <si>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</si>
  <si>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</si>
  <si>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</si>
  <si>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</si>
  <si>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</si>
  <si>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</si>
  <si>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</si>
  <si>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</si>
  <si>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</si>
  <si>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</si>
  <si>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</si>
  <si>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</si>
  <si>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</si>
  <si>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</si>
  <si>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</si>
  <si>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</si>
  <si>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</si>
  <si>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</si>
  <si>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</si>
  <si>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</si>
  <si>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</si>
  <si>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</si>
  <si>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</si>
  <si>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</si>
  <si>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</si>
  <si>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</si>
  <si>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</si>
  <si>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</si>
  <si>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</si>
  <si>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</si>
  <si>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</si>
  <si>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</si>
  <si>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</si>
  <si>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</si>
  <si>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</si>
  <si>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</si>
  <si>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</si>
  <si>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</si>
  <si>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</si>
  <si>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</si>
  <si>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</si>
  <si>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</si>
  <si>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</si>
  <si>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</si>
  <si>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</si>
  <si>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</si>
  <si>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</si>
  <si>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</si>
  <si>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</si>
  <si>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</si>
  <si>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</si>
  <si>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</si>
  <si>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</si>
  <si>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</si>
  <si>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</si>
  <si>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</si>
  <si>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</si>
  <si>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</si>
  <si>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</si>
  <si>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</si>
  <si>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</si>
  <si>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</si>
  <si>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</si>
  <si>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</si>
  <si>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</si>
  <si>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</si>
  <si>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</si>
  <si>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</si>
  <si>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</si>
  <si>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</si>
  <si>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</si>
  <si>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</si>
  <si>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</si>
  <si>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</si>
  <si>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</si>
  <si>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</si>
  <si>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</si>
  <si>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</si>
  <si>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</si>
  <si>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</si>
  <si>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</si>
  <si>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</si>
  <si>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</si>
  <si>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</si>
  <si>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</si>
  <si>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</si>
  <si>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</si>
  <si>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</si>
  <si>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</si>
  <si>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</si>
  <si>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</si>
  <si>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</si>
  <si>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</si>
  <si>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</si>
  <si>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</si>
  <si>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</si>
  <si>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</si>
  <si>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</si>
  <si>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</si>
  <si>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</si>
  <si>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</si>
  <si>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</si>
  <si>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</si>
  <si>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</si>
  <si>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</si>
  <si>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</si>
  <si>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</si>
  <si>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</si>
  <si>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</si>
  <si>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</si>
  <si>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</si>
  <si>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</si>
  <si>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</si>
  <si>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</si>
  <si>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</si>
  <si>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</si>
  <si>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</si>
  <si>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</si>
  <si>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</si>
  <si>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</si>
  <si>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</si>
  <si>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</si>
  <si>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</si>
  <si>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</si>
  <si>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</si>
  <si>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</si>
  <si>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</si>
  <si>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</si>
  <si>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</si>
  <si>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</si>
  <si>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</si>
  <si>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</si>
  <si>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</si>
  <si>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</si>
  <si>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</si>
  <si>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</si>
  <si>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</si>
  <si>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</si>
  <si>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</si>
  <si>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</si>
  <si>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</si>
  <si>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</si>
  <si>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</si>
  <si>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</si>
  <si>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</si>
  <si>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</si>
  <si>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</si>
  <si>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</si>
  <si>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</si>
  <si>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</si>
  <si>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</si>
  <si>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</si>
  <si>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</si>
  <si>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</si>
  <si>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</si>
  <si>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</si>
  <si>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</si>
  <si>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</si>
  <si>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</si>
  <si>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</si>
  <si>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</si>
  <si>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</si>
  <si>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</si>
  <si>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</si>
  <si>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</si>
  <si>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</si>
  <si>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</si>
  <si>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</si>
  <si>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</si>
  <si>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</si>
  <si>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</si>
  <si>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</si>
  <si>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</si>
  <si>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</si>
  <si>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</si>
  <si>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</si>
  <si>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</si>
  <si>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</si>
  <si>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</si>
  <si>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</si>
  <si>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</si>
  <si>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</si>
  <si>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</si>
  <si>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</si>
  <si>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</si>
  <si>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</si>
  <si>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</si>
  <si>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</si>
  <si>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</si>
  <si>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</si>
  <si>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</si>
  <si>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</si>
  <si>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</si>
  <si>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</si>
  <si>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</si>
  <si>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</si>
  <si>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</si>
  <si>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</si>
  <si>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</si>
  <si>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</si>
  <si>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</si>
  <si>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</si>
  <si>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</si>
  <si>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</si>
  <si>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</si>
  <si>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</si>
  <si>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</si>
  <si>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</si>
  <si>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</si>
  <si>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</si>
  <si>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</si>
  <si>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</si>
  <si>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</si>
  <si>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</si>
  <si>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</si>
  <si>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</si>
  <si>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</si>
  <si>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</si>
  <si>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</si>
  <si>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</si>
  <si>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</si>
  <si>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</si>
  <si>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</si>
  <si>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</si>
  <si>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</si>
  <si>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</si>
  <si>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</si>
  <si>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</si>
  <si>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</si>
  <si>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</si>
  <si>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</si>
  <si>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</si>
  <si>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</si>
  <si>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</si>
  <si>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</si>
  <si>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</si>
  <si>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</si>
  <si>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</si>
  <si>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</si>
  <si>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</si>
  <si>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</si>
  <si>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</si>
  <si>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</si>
  <si>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</si>
  <si>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</si>
  <si>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</si>
  <si>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</si>
  <si>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</si>
  <si>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</si>
  <si>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</si>
  <si>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</si>
  <si>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</si>
  <si>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</si>
  <si>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</si>
  <si>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</si>
  <si>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</si>
  <si>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</si>
  <si>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</si>
  <si>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</si>
  <si>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</si>
  <si>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</si>
  <si>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</si>
  <si>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</si>
  <si>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</si>
  <si>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</si>
  <si>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</si>
  <si>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</si>
  <si>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</si>
  <si>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</si>
  <si>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</si>
  <si>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</si>
  <si>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</si>
  <si>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</si>
  <si>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</si>
  <si>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</si>
  <si>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</si>
  <si>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</si>
  <si>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</si>
  <si>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</si>
  <si>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</si>
  <si>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</si>
  <si>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</si>
  <si>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</si>
  <si>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</si>
  <si>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</si>
  <si>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</si>
  <si>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</si>
  <si>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</si>
  <si>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</si>
  <si>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</si>
  <si>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</si>
  <si>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</si>
  <si>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</si>
  <si>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</si>
  <si>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</si>
  <si>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</si>
  <si>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</si>
  <si>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</si>
  <si>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</si>
  <si>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</si>
  <si>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</si>
  <si>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</si>
  <si>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</si>
  <si>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</si>
  <si>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</si>
  <si>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</si>
  <si>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</si>
  <si>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</si>
  <si>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</si>
  <si>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</si>
  <si>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</si>
  <si>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</si>
  <si>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</si>
  <si>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</si>
  <si>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</si>
  <si>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</si>
  <si>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</si>
  <si>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</si>
  <si>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</si>
  <si>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</si>
  <si>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</si>
  <si>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</si>
  <si>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</si>
  <si>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</si>
  <si>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</si>
  <si>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</si>
  <si>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</si>
  <si>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</si>
  <si>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</si>
  <si>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</si>
  <si>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</si>
  <si>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</si>
  <si>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</si>
  <si>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</si>
  <si>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</si>
  <si>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</si>
  <si>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</si>
  <si>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</si>
  <si>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</si>
  <si>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</si>
  <si>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</si>
  <si>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</si>
  <si>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</si>
  <si>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</si>
  <si>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</si>
  <si>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</si>
  <si>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</si>
  <si>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</si>
  <si>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</si>
  <si>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</si>
  <si>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</si>
  <si>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</si>
  <si>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</si>
  <si>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</si>
  <si>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</si>
  <si>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</si>
  <si>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</si>
  <si>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</si>
  <si>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</si>
  <si>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</si>
  <si>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</si>
  <si>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</si>
  <si>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</si>
  <si>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</si>
  <si>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</si>
  <si>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</si>
  <si>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</si>
  <si>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</si>
  <si>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</si>
  <si>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</si>
  <si>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</si>
  <si>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</si>
  <si>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</si>
  <si>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</si>
  <si>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</si>
  <si>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</si>
  <si>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</si>
  <si>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</si>
  <si>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</si>
  <si>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</si>
  <si>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</si>
  <si>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</si>
  <si>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</si>
  <si>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</si>
  <si>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</si>
  <si>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</si>
  <si>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</si>
  <si>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</si>
  <si>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</si>
  <si>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</si>
  <si>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</si>
  <si>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</si>
  <si>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</si>
  <si>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</si>
  <si>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</si>
  <si>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</si>
  <si>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</si>
  <si>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</si>
  <si>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</si>
  <si>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</si>
  <si>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</si>
  <si>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</si>
  <si>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</si>
  <si>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</si>
  <si>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</si>
  <si>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</si>
  <si>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</si>
  <si>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</si>
  <si>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</si>
  <si>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</si>
  <si>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</si>
  <si>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</si>
  <si>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</si>
  <si>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</si>
  <si>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</si>
  <si>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</si>
  <si>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</si>
  <si>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</si>
  <si>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</si>
  <si>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</si>
  <si>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</si>
  <si>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</si>
  <si>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</si>
  <si>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</si>
  <si>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</si>
  <si>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</si>
  <si>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</si>
  <si>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</si>
  <si>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</si>
  <si>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</si>
  <si>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</si>
  <si>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</si>
  <si>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</si>
  <si>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</si>
  <si>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</si>
  <si>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</si>
  <si>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</si>
  <si>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</si>
  <si>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</si>
  <si>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</si>
  <si>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</si>
  <si>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</si>
  <si>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</si>
  <si>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</si>
  <si>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</si>
  <si>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</si>
  <si>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</si>
  <si>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</si>
  <si>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</si>
  <si>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</si>
  <si>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</si>
  <si>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</si>
  <si>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</si>
  <si>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</si>
  <si>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</si>
  <si>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</si>
  <si>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</si>
  <si>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</si>
  <si>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</si>
  <si>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</si>
  <si>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</si>
  <si>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</si>
  <si>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</si>
  <si>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</si>
  <si>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</si>
  <si>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</si>
  <si>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</si>
  <si>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</si>
  <si>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</si>
  <si>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</si>
  <si>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</si>
  <si>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</si>
  <si>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</si>
  <si>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</si>
  <si>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</si>
  <si>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</si>
  <si>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</si>
  <si>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</si>
  <si>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</si>
  <si>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</si>
  <si>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</si>
  <si>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</si>
  <si>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</si>
  <si>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</si>
  <si>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</si>
  <si>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</si>
  <si>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</si>
  <si>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</si>
  <si>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</si>
  <si>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</si>
  <si>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</si>
  <si>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</si>
  <si>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</si>
  <si>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</si>
  <si>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</si>
  <si>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</si>
  <si>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</si>
  <si>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</si>
  <si>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</si>
  <si>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</si>
  <si>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</si>
  <si>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</si>
  <si>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</si>
  <si>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</si>
  <si>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</si>
  <si>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</si>
  <si>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</si>
  <si>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</si>
  <si>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</si>
  <si>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</si>
  <si>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</si>
  <si>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</si>
  <si>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</si>
  <si>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</si>
  <si>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</si>
  <si>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</si>
  <si>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</si>
  <si>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</si>
  <si>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</si>
  <si>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</si>
  <si>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</si>
  <si>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</si>
  <si>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</si>
  <si>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</si>
  <si>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</si>
  <si>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</si>
  <si>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</si>
  <si>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</si>
  <si>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</si>
  <si>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</si>
  <si>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</si>
  <si>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</si>
  <si>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</si>
  <si>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</si>
  <si>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</si>
  <si>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</si>
  <si>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</si>
  <si>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</si>
  <si>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</si>
  <si>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</si>
  <si>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</si>
  <si>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</si>
  <si>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</si>
  <si>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</si>
  <si>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</si>
  <si>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</si>
  <si>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</si>
  <si>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</si>
  <si>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</si>
  <si>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</si>
  <si>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</si>
  <si>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</si>
  <si>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</si>
  <si>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</si>
  <si>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</si>
  <si>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</si>
  <si>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</si>
  <si>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</si>
  <si>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</si>
  <si>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</si>
  <si>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</si>
  <si>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</si>
  <si>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</si>
  <si>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</si>
  <si>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</si>
  <si>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</si>
  <si>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</si>
  <si>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</si>
  <si>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</si>
  <si>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</si>
  <si>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</si>
  <si>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</si>
  <si>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</si>
  <si>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</si>
  <si>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</si>
  <si>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</si>
  <si>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</si>
  <si>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</si>
  <si>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</si>
  <si>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</si>
  <si>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</si>
  <si>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</si>
  <si>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</si>
  <si>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</si>
  <si>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</si>
  <si>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</si>
  <si>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</si>
  <si>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</si>
  <si>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</si>
  <si>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</si>
  <si>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</si>
  <si>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</si>
  <si>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</si>
  <si>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</si>
  <si>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</si>
  <si>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</si>
  <si>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</si>
  <si>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</si>
  <si>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</si>
  <si>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</si>
  <si>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</si>
  <si>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</si>
  <si>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</si>
  <si>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</si>
  <si>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</si>
  <si>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</si>
  <si>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</si>
  <si>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</si>
  <si>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</si>
  <si>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</si>
  <si>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</si>
  <si>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</si>
  <si>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</si>
  <si>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</si>
  <si>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</si>
  <si>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</si>
  <si>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</si>
  <si>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</si>
  <si>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</si>
  <si>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</si>
  <si>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</si>
  <si>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</si>
  <si>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</si>
  <si>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</si>
  <si>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</si>
  <si>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</si>
  <si>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</si>
  <si>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</si>
  <si>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</si>
  <si>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</si>
  <si>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</si>
  <si>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</si>
  <si>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</si>
  <si>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</si>
  <si>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</si>
  <si>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</si>
  <si>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</si>
  <si>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</si>
  <si>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</si>
  <si>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</si>
  <si>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</si>
  <si>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</si>
  <si>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</si>
  <si>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</si>
  <si>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</si>
  <si>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</si>
  <si>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</si>
  <si>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</si>
  <si>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</si>
  <si>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</si>
  <si>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</si>
  <si>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</si>
  <si>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</si>
  <si>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</si>
  <si>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</si>
  <si>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</si>
  <si>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</si>
  <si>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</si>
  <si>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</si>
  <si>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</si>
  <si>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</si>
  <si>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</si>
  <si>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</si>
  <si>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</si>
  <si>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</si>
  <si>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</si>
  <si>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</si>
  <si>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</si>
  <si>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</si>
  <si>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</si>
  <si>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</si>
  <si>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</si>
  <si>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</si>
  <si>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</si>
  <si>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</si>
  <si>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</si>
  <si>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</si>
  <si>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</si>
  <si>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</si>
  <si>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</si>
  <si>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</si>
  <si>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</si>
  <si>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</si>
  <si>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</si>
  <si>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</si>
  <si>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</si>
  <si>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</si>
  <si>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</si>
  <si>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</si>
  <si>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</si>
  <si>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</si>
  <si>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</si>
  <si>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</si>
  <si>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</si>
  <si>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</si>
  <si>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</si>
  <si>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</si>
  <si>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</si>
  <si>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</si>
  <si>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</si>
  <si>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</si>
  <si>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</si>
  <si>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</si>
  <si>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</si>
  <si>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</si>
  <si>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</si>
  <si>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</si>
  <si>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</si>
  <si>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</si>
  <si>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</si>
  <si>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</si>
  <si>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</si>
  <si>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</si>
  <si>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</si>
  <si>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</si>
  <si>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</si>
  <si>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</si>
  <si>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</si>
  <si>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</si>
  <si>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</si>
  <si>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</si>
  <si>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</si>
  <si>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</si>
  <si>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</si>
  <si>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</si>
  <si>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</si>
  <si>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</si>
  <si>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</si>
  <si>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</si>
  <si>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</si>
  <si>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</si>
  <si>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</si>
  <si>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</si>
  <si>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</si>
  <si>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</si>
  <si>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</si>
  <si>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</si>
  <si>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</si>
  <si>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</si>
  <si>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</si>
  <si>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</si>
  <si>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</si>
  <si>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</si>
  <si>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</si>
  <si>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</si>
  <si>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</si>
  <si>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</si>
  <si>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</si>
  <si>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</si>
  <si>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</si>
  <si>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</si>
  <si>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</si>
  <si>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</si>
  <si>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</si>
  <si>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</si>
  <si>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</si>
  <si>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</si>
  <si>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</si>
  <si>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</si>
  <si>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</si>
  <si>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</si>
  <si>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</si>
  <si>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</si>
  <si>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</si>
  <si>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</si>
  <si>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</si>
  <si>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</si>
  <si>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</si>
  <si>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</si>
  <si>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</si>
  <si>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</si>
  <si>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</si>
  <si>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</si>
  <si>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</si>
  <si>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</si>
  <si>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</si>
  <si>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</si>
  <si>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</si>
  <si>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</si>
  <si>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</si>
  <si>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</si>
  <si>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</si>
  <si>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</si>
  <si>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</si>
  <si>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</si>
  <si>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</si>
  <si>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</si>
  <si>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</si>
  <si>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</si>
  <si>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</si>
  <si>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</si>
  <si>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</si>
  <si>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</si>
  <si>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</si>
  <si>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</si>
  <si>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</si>
  <si>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</si>
  <si>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</si>
  <si>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</si>
  <si>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</si>
  <si>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</si>
  <si>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</si>
  <si>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</si>
  <si>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</si>
  <si>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</si>
  <si>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</si>
  <si>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</si>
  <si>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</si>
  <si>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</si>
  <si>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</si>
  <si>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</si>
  <si>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</si>
  <si>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</si>
  <si>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</si>
  <si>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</si>
  <si>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</si>
  <si>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</si>
  <si>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</si>
  <si>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</si>
  <si>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</si>
  <si>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</si>
  <si>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</si>
  <si>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</si>
  <si>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</si>
  <si>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</si>
  <si>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</si>
  <si>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</si>
  <si>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</si>
  <si>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</si>
  <si>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</si>
  <si>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</si>
  <si>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</si>
  <si>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</si>
  <si>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</si>
  <si>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</si>
  <si>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</si>
  <si>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</si>
  <si>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</si>
  <si>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</si>
  <si>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</si>
  <si>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</si>
  <si>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</si>
  <si>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</si>
  <si>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</si>
  <si>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</si>
  <si>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</si>
  <si>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</si>
  <si>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</si>
  <si>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</si>
  <si>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</si>
  <si>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</si>
  <si>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</si>
  <si>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</si>
  <si>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</si>
  <si>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</si>
  <si>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</si>
  <si>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</si>
  <si>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</si>
  <si>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</si>
  <si>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</si>
  <si>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</si>
  <si>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</si>
  <si>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</si>
  <si>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</si>
  <si>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</si>
  <si>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</si>
  <si>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</si>
  <si>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</si>
  <si>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</si>
  <si>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</si>
  <si>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</si>
  <si>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</si>
  <si>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</si>
  <si>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</si>
  <si>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</si>
  <si>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</si>
  <si>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</si>
  <si>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</si>
  <si>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</si>
  <si>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</si>
  <si>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</si>
  <si>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</si>
  <si>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</si>
  <si>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</si>
  <si>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</si>
  <si>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</si>
  <si>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</si>
  <si>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</si>
  <si>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</si>
  <si>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</si>
  <si>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</si>
  <si>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</si>
  <si>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</si>
  <si>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</si>
  <si>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</si>
  <si>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</si>
  <si>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</si>
  <si>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</si>
  <si>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</si>
  <si>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</si>
  <si>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</si>
  <si>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</si>
  <si>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</si>
  <si>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</si>
  <si>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</si>
  <si>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</si>
  <si>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</si>
  <si>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</si>
  <si>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</si>
  <si>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</si>
  <si>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</si>
  <si>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</si>
  <si>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</si>
  <si>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</si>
  <si>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</si>
  <si>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</si>
  <si>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</si>
  <si>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</si>
  <si>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</si>
  <si>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</si>
  <si>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</si>
  <si>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</si>
  <si>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</si>
  <si>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</si>
  <si>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</si>
  <si>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</si>
  <si>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</si>
  <si>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</si>
  <si>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</si>
  <si>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</si>
  <si>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</si>
  <si>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</si>
  <si>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</si>
  <si>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</si>
  <si>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</si>
  <si>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</si>
  <si>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</si>
  <si>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</si>
  <si>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</si>
  <si>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</si>
  <si>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</si>
  <si>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</si>
  <si>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</si>
  <si>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</si>
  <si>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</si>
  <si>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</si>
  <si>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</si>
  <si>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</si>
  <si>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</si>
  <si>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</si>
  <si>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</si>
  <si>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</si>
  <si>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</si>
  <si>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</si>
  <si>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</si>
  <si>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</si>
  <si>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</si>
  <si>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</si>
  <si>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</si>
  <si>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</si>
  <si>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</si>
  <si>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</si>
  <si>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</si>
  <si>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</si>
  <si>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</si>
  <si>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</si>
  <si>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</si>
  <si>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</si>
  <si>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</si>
  <si>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</si>
  <si>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</si>
  <si>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</si>
  <si>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</si>
  <si>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</si>
  <si>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</si>
  <si>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</si>
  <si>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</si>
  <si>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</si>
  <si>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</si>
  <si>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</si>
  <si>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</si>
  <si>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</si>
  <si>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</si>
  <si>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</si>
  <si>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</si>
  <si>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</si>
  <si>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</si>
  <si>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</si>
  <si>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</si>
  <si>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</si>
  <si>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</si>
  <si>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</si>
  <si>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</si>
  <si>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</si>
  <si>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</si>
  <si>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</si>
  <si>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</si>
  <si>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</si>
  <si>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</si>
  <si>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</si>
  <si>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</si>
  <si>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</si>
  <si>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</si>
  <si>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</si>
  <si>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</si>
  <si>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</si>
  <si>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</si>
  <si>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</si>
  <si>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</si>
  <si>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</si>
  <si>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</si>
  <si>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</si>
  <si>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</si>
  <si>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</si>
  <si>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</si>
  <si>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</si>
  <si>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</si>
  <si>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</si>
  <si>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</si>
  <si>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</si>
  <si>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</si>
  <si>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</si>
  <si>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</si>
  <si>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</si>
  <si>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</si>
  <si>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</si>
  <si>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</si>
  <si>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</si>
  <si>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</si>
  <si>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</si>
  <si>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</si>
  <si>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</si>
  <si>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</si>
  <si>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</si>
  <si>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</si>
  <si>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</si>
  <si>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</si>
  <si>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</si>
  <si>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</si>
  <si>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</si>
  <si>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</si>
  <si>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</si>
  <si>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</si>
  <si>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</si>
  <si>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</si>
  <si>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</si>
  <si>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</si>
  <si>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</si>
  <si>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</si>
  <si>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</si>
  <si>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</si>
  <si>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</si>
  <si>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</si>
  <si>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</si>
  <si>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</si>
  <si>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</si>
  <si>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</si>
  <si>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</si>
  <si>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</si>
  <si>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</si>
  <si>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</si>
  <si>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</si>
  <si>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</si>
  <si>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</si>
  <si>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</si>
  <si>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</si>
  <si>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</si>
  <si>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</si>
  <si>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</si>
  <si>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</si>
  <si>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</si>
  <si>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</si>
  <si>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</si>
  <si>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</si>
  <si>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</si>
  <si>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</si>
  <si>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</si>
  <si>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</si>
  <si>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</si>
  <si>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</si>
  <si>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</si>
  <si>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</si>
  <si>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</si>
  <si>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</si>
  <si>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</si>
  <si>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</si>
  <si>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</si>
  <si>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</si>
  <si>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</si>
  <si>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</si>
  <si>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</si>
  <si>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</si>
  <si>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</si>
  <si>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</si>
  <si>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</si>
  <si>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</si>
  <si>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</si>
  <si>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</si>
  <si>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</si>
  <si>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</si>
  <si>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</si>
  <si>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</si>
  <si>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</si>
  <si>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</si>
  <si>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</si>
  <si>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</si>
  <si>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</si>
  <si>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</si>
  <si>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</si>
  <si>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</si>
  <si>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</si>
  <si>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</si>
  <si>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</si>
  <si>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</si>
  <si>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</si>
  <si>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</si>
  <si>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</si>
  <si>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</si>
  <si>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</si>
  <si>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</si>
  <si>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</si>
  <si>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</si>
  <si>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</si>
  <si>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</si>
  <si>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</si>
  <si>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</si>
  <si>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</si>
  <si>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</si>
  <si>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</si>
  <si>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</si>
  <si>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</si>
  <si>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</si>
  <si>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</si>
  <si>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</si>
  <si>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</si>
  <si>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</si>
  <si>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</si>
  <si>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</si>
  <si>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</si>
  <si>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</si>
  <si>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</si>
  <si>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</si>
  <si>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</si>
  <si>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</si>
  <si>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</si>
  <si>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</si>
  <si>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</si>
  <si>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</si>
  <si>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</si>
  <si>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</si>
  <si>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</si>
  <si>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</si>
  <si>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</si>
  <si>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</si>
  <si>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</si>
  <si>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</si>
  <si>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</si>
  <si>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</si>
  <si>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</si>
  <si>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</si>
  <si>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</si>
  <si>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</si>
  <si>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</si>
  <si>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</si>
  <si>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</si>
  <si>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</si>
  <si>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</si>
  <si>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</si>
  <si>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</si>
  <si>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</si>
  <si>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</si>
  <si>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</si>
  <si>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</si>
  <si>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</si>
  <si>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</si>
  <si>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</si>
  <si>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</si>
  <si>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</si>
  <si>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</si>
  <si>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</si>
  <si>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</si>
  <si>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</si>
  <si>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</si>
  <si>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</si>
  <si>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</si>
  <si>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</si>
  <si>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</si>
  <si>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</si>
  <si>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</si>
  <si>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</si>
  <si>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</si>
  <si>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</si>
  <si>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</si>
  <si>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</si>
  <si>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</si>
  <si>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</si>
  <si>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</si>
  <si>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</si>
  <si>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</si>
  <si>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</si>
  <si>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</si>
  <si>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</si>
  <si>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</si>
  <si>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</si>
  <si>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</si>
  <si>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</si>
  <si>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</si>
  <si>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</si>
  <si>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</si>
  <si>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</si>
  <si>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</si>
  <si>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</si>
  <si>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</si>
  <si>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</si>
  <si>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</si>
  <si>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</si>
  <si>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</si>
  <si>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</si>
  <si>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</si>
  <si>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</si>
  <si>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</si>
  <si>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</si>
  <si>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</si>
  <si>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</si>
  <si>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</si>
  <si>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</si>
  <si>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</si>
  <si>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</si>
  <si>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</si>
  <si>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</si>
  <si>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</si>
  <si>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</si>
  <si>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</si>
  <si>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</si>
  <si>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</si>
  <si>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</si>
  <si>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</si>
  <si>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</si>
  <si>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</si>
  <si>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</si>
  <si>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</si>
  <si>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</si>
  <si>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</si>
  <si>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</si>
  <si>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</si>
  <si>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</si>
  <si>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</si>
  <si>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</si>
  <si>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</si>
  <si>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</si>
  <si>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</si>
  <si>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</si>
  <si>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</si>
  <si>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</si>
  <si>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</si>
  <si>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</si>
  <si>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</si>
  <si>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</si>
  <si>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</si>
  <si>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</si>
  <si>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</si>
  <si>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</si>
  <si>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</si>
  <si>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</si>
  <si>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</si>
  <si>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</si>
  <si>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</si>
  <si>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</si>
  <si>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</si>
  <si>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</si>
  <si>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</si>
  <si>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</si>
  <si>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</si>
  <si>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</si>
  <si>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</si>
  <si>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</si>
  <si>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</si>
  <si>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</si>
  <si>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</si>
  <si>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</si>
  <si>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</si>
  <si>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</si>
  <si>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</si>
  <si>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</si>
  <si>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</si>
  <si>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</si>
  <si>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</si>
  <si>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</si>
  <si>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</si>
  <si>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</si>
  <si>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</si>
  <si>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</si>
  <si>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</si>
  <si>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</si>
  <si>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</si>
  <si>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</si>
  <si>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</si>
  <si>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</si>
  <si>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</si>
  <si>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</si>
  <si>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</si>
  <si>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</si>
  <si>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</si>
  <si>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</si>
  <si>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</si>
  <si>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</si>
  <si>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</si>
  <si>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</si>
  <si>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</si>
  <si>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</si>
  <si>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</si>
  <si>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</si>
  <si>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</si>
  <si>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</si>
  <si>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</si>
  <si>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</si>
  <si>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</si>
  <si>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</si>
  <si>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</si>
  <si>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</si>
  <si>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</si>
  <si>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</si>
  <si>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</si>
  <si>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</si>
  <si>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</si>
  <si>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</si>
  <si>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</si>
  <si>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</si>
  <si>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</si>
  <si>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</si>
  <si>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</si>
  <si>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</si>
  <si>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</si>
  <si>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</si>
  <si>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</si>
  <si>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</si>
  <si>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</si>
  <si>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</si>
  <si>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</si>
  <si>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</si>
  <si>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</si>
  <si>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</si>
  <si>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</si>
  <si>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</si>
  <si>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</si>
  <si>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</si>
  <si>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</si>
  <si>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</si>
  <si>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</si>
  <si>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</si>
  <si>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</si>
  <si>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</si>
  <si>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</si>
  <si>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</si>
  <si>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</si>
  <si>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</si>
  <si>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</si>
  <si>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</si>
  <si>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</si>
  <si>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</si>
  <si>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</si>
  <si>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</si>
  <si>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</si>
  <si>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</si>
  <si>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</si>
  <si>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</si>
  <si>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</si>
  <si>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</si>
  <si>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</si>
  <si>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</si>
  <si>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</si>
  <si>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</si>
  <si>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</si>
  <si>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</si>
  <si>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</si>
  <si>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</si>
  <si>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</si>
  <si>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</si>
  <si>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</si>
  <si>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</si>
  <si>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</si>
  <si>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</si>
  <si>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</si>
  <si>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</si>
  <si>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</si>
  <si>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</si>
  <si>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</si>
  <si>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</si>
  <si>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</si>
  <si>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</si>
  <si>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</si>
  <si>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</si>
  <si>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</si>
  <si>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</si>
  <si>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</si>
  <si>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</si>
  <si>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</si>
  <si>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</si>
  <si>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</si>
  <si>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</si>
  <si>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</si>
  <si>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</si>
  <si>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</si>
  <si>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</si>
  <si>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</si>
  <si>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</si>
  <si>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</si>
  <si>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</si>
  <si>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</si>
  <si>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</si>
  <si>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</si>
  <si>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</si>
  <si>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</si>
  <si>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</si>
  <si>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</si>
  <si>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</si>
  <si>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</si>
  <si>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</si>
  <si>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</si>
  <si>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</si>
  <si>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</si>
  <si>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</si>
  <si>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</si>
  <si>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</si>
  <si>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</si>
  <si>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</si>
  <si>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</si>
  <si>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</si>
  <si>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</si>
  <si>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</si>
  <si>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</si>
  <si>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</si>
  <si>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</si>
  <si>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</si>
  <si>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</si>
  <si>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</si>
  <si>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</si>
  <si>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</si>
  <si>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</si>
  <si>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</si>
  <si>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</si>
  <si>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</si>
  <si>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</si>
  <si>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</si>
  <si>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</si>
  <si>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</si>
  <si>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</si>
  <si>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</si>
  <si>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</si>
  <si>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</si>
  <si>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</si>
  <si>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</si>
  <si>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</si>
  <si>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</si>
  <si>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</si>
  <si>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</si>
  <si>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</si>
  <si>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</si>
  <si>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</si>
  <si>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</si>
  <si>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</si>
  <si>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</si>
  <si>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</si>
  <si>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</si>
  <si>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</si>
  <si>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</si>
  <si>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</si>
  <si>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</si>
  <si>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</si>
  <si>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</si>
  <si>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</si>
  <si>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</si>
  <si>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</si>
  <si>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</si>
  <si>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</si>
  <si>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</si>
  <si>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</si>
  <si>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</si>
  <si>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</si>
  <si>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</si>
  <si>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</si>
  <si>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</si>
  <si>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</si>
  <si>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</si>
  <si>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</si>
  <si>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</si>
  <si>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</si>
  <si>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</si>
  <si>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</si>
  <si>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</si>
  <si>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</si>
  <si>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</si>
  <si>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</si>
  <si>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</si>
  <si>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</si>
  <si>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</si>
  <si>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</si>
  <si>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</si>
  <si>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</si>
  <si>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</si>
  <si>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</si>
  <si>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</si>
  <si>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</si>
  <si>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</si>
  <si>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</si>
  <si>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</si>
  <si>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</si>
  <si>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</si>
  <si>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</si>
  <si>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</si>
  <si>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</si>
  <si>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</si>
  <si>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</si>
  <si>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</si>
  <si>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</si>
  <si>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</si>
  <si>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</si>
  <si>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</si>
  <si>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</si>
  <si>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</si>
  <si>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</si>
  <si>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</si>
  <si>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</si>
  <si>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</si>
  <si>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</si>
  <si>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</si>
  <si>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</si>
  <si>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</si>
  <si>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</si>
  <si>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</si>
  <si>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</si>
  <si>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</si>
  <si>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</si>
  <si>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</si>
  <si>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</si>
  <si>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</si>
  <si>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</si>
  <si>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</si>
  <si>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</si>
  <si>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</si>
  <si>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</si>
  <si>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</si>
  <si>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</si>
  <si>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</si>
  <si>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</si>
  <si>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</si>
  <si>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</si>
  <si>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</si>
  <si>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</si>
  <si>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</si>
  <si>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</si>
  <si>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</si>
  <si>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</si>
  <si>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</si>
  <si>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</si>
  <si>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</si>
  <si>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</si>
  <si>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</si>
  <si>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</si>
  <si>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</si>
  <si>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</si>
  <si>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</si>
  <si>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</si>
  <si>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</si>
  <si>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</si>
  <si>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</si>
  <si>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</si>
  <si>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</si>
  <si>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</si>
  <si>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</si>
  <si>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</si>
  <si>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</si>
  <si>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</si>
  <si>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</si>
  <si>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</si>
  <si>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</si>
  <si>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</si>
  <si>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</si>
  <si>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</si>
  <si>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</si>
  <si>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</si>
  <si>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</si>
  <si>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</si>
  <si>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</si>
  <si>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</si>
  <si>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</si>
  <si>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</si>
  <si>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</si>
  <si>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</si>
  <si>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</si>
  <si>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</si>
  <si>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</si>
  <si>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</si>
  <si>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</si>
  <si>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</si>
  <si>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</si>
  <si>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</si>
  <si>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</si>
  <si>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</si>
  <si>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</si>
  <si>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</si>
  <si>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</si>
  <si>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</si>
  <si>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</si>
  <si>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</si>
  <si>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</si>
  <si>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</si>
  <si>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</si>
  <si>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</si>
  <si>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</si>
  <si>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</si>
  <si>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</si>
  <si>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</si>
  <si>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</si>
  <si>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</si>
  <si>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</si>
  <si>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</si>
  <si>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</si>
  <si>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</si>
  <si>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</si>
  <si>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</si>
  <si>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</si>
  <si>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</si>
  <si>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</si>
  <si>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</si>
  <si>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</si>
  <si>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</si>
  <si>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</si>
  <si>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</si>
  <si>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</si>
  <si>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</si>
  <si>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</si>
  <si>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</si>
  <si>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</si>
  <si>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</si>
  <si>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</si>
  <si>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</si>
  <si>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</si>
  <si>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</si>
  <si>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</si>
  <si>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</si>
  <si>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</si>
  <si>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</si>
  <si>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</si>
  <si>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</si>
  <si>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</si>
  <si>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</si>
  <si>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</si>
  <si>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</si>
  <si>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</si>
  <si>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</si>
  <si>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</si>
  <si>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</si>
  <si>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</si>
  <si>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</si>
  <si>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</si>
  <si>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</si>
  <si>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</si>
  <si>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</si>
  <si>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</si>
  <si>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</si>
  <si>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</si>
  <si>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</si>
  <si>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</si>
  <si>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</si>
  <si>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</si>
  <si>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</si>
  <si>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</si>
  <si>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</si>
  <si>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</si>
  <si>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</si>
  <si>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</si>
  <si>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</si>
  <si>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</si>
  <si>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</si>
  <si>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</si>
  <si>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</si>
  <si>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</si>
  <si>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</si>
  <si>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</si>
  <si>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</si>
  <si>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</si>
  <si>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</si>
  <si>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</si>
  <si>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</si>
  <si>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</si>
  <si>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</si>
  <si>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</si>
  <si>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</si>
  <si>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</si>
  <si>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</si>
  <si>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</si>
  <si>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</si>
  <si>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</si>
  <si>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</si>
  <si>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</si>
  <si>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</si>
  <si>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</si>
  <si>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</si>
  <si>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</si>
  <si>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</si>
  <si>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</si>
  <si>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</si>
  <si>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</si>
  <si>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</si>
  <si>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</si>
  <si>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</si>
  <si>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</si>
  <si>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</si>
  <si>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</si>
  <si>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</si>
  <si>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</si>
  <si>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</si>
  <si>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</si>
  <si>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</si>
  <si>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</si>
  <si>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</si>
  <si>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</si>
  <si>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</si>
  <si>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</si>
  <si>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</si>
  <si>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</si>
  <si>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</si>
  <si>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</si>
  <si>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</si>
  <si>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</si>
  <si>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</si>
  <si>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</si>
  <si>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</si>
  <si>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</si>
  <si>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</si>
  <si>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</si>
  <si>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</si>
  <si>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</si>
  <si>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</si>
  <si>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</si>
  <si>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</si>
  <si>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</si>
  <si>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</si>
  <si>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</si>
  <si>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</si>
  <si>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</si>
  <si>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</si>
  <si>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</si>
  <si>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</si>
  <si>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</si>
  <si>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</si>
  <si>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</si>
  <si>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</si>
  <si>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</si>
  <si>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</si>
  <si>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</si>
  <si>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</si>
  <si>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</si>
  <si>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</si>
  <si>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</si>
  <si>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</si>
  <si>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</si>
  <si>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</si>
  <si>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</si>
  <si>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</si>
  <si>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</si>
  <si>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</si>
  <si>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</si>
  <si>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</si>
  <si>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</si>
  <si>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</si>
  <si>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</si>
  <si>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</si>
  <si>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</si>
  <si>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</si>
  <si>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</si>
  <si>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</si>
  <si>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</si>
  <si>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</si>
  <si>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</si>
  <si>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</si>
  <si>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</si>
  <si>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</si>
  <si>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</si>
  <si>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</si>
  <si>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</si>
  <si>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</si>
  <si>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</si>
  <si>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</si>
  <si>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</si>
  <si>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</si>
  <si>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</si>
  <si>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</si>
  <si>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</si>
  <si>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</si>
  <si>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</si>
  <si>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</si>
  <si>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</si>
  <si>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</si>
  <si>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</si>
  <si>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</si>
  <si>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</si>
  <si>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</si>
  <si>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</si>
  <si>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</si>
  <si>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</si>
  <si>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</si>
  <si>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</si>
  <si>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</si>
  <si>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</si>
  <si>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</si>
  <si>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</si>
  <si>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</si>
  <si>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</si>
  <si>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</si>
  <si>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</si>
  <si>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</si>
  <si>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</si>
  <si>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</si>
  <si>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</si>
  <si>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</si>
  <si>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</si>
  <si>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</si>
  <si>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</si>
  <si>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</si>
  <si>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</si>
  <si>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</si>
  <si>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</si>
  <si>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</si>
  <si>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</si>
  <si>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</si>
  <si>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</si>
  <si>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</si>
  <si>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</si>
  <si>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</si>
  <si>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</si>
  <si>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</si>
  <si>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</si>
  <si>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</si>
  <si>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</si>
  <si>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</si>
  <si>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</si>
  <si>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</si>
  <si>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</si>
  <si>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</si>
  <si>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</si>
  <si>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</si>
  <si>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</si>
  <si>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</si>
  <si>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</si>
  <si>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</si>
  <si>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</si>
  <si>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</si>
  <si>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</si>
  <si>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</si>
  <si>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</si>
  <si>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</si>
  <si>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</si>
  <si>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</si>
  <si>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</si>
  <si>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</si>
  <si>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</si>
  <si>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</si>
  <si>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</si>
  <si>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</si>
  <si>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</si>
  <si>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</si>
  <si>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</si>
  <si>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</si>
  <si>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</si>
  <si>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</si>
  <si>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</si>
  <si>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</si>
  <si>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</si>
  <si>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</si>
  <si>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</si>
  <si>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</si>
  <si>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</si>
  <si>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</si>
  <si>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</si>
  <si>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</si>
  <si>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</si>
  <si>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</si>
  <si>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</si>
  <si>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</si>
  <si>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</si>
  <si>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</si>
  <si>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</si>
  <si>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</si>
  <si>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</si>
  <si>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</si>
  <si>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</si>
  <si>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</si>
  <si>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</si>
  <si>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</si>
  <si>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</si>
  <si>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</si>
  <si>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</si>
  <si>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</si>
  <si>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</si>
  <si>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</si>
  <si>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</si>
  <si>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</si>
  <si>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</si>
  <si>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</si>
  <si>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</si>
  <si>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</si>
  <si>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</si>
  <si>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</si>
  <si>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</si>
  <si>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</si>
  <si>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</si>
  <si>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</si>
  <si>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</si>
  <si>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</si>
  <si>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</si>
  <si>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</si>
  <si>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</si>
  <si>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</si>
  <si>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</si>
  <si>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</si>
  <si>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</si>
  <si>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</si>
  <si>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</si>
  <si>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</si>
  <si>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</si>
  <si>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</si>
  <si>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</si>
  <si>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</si>
  <si>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</si>
  <si>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</si>
  <si>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</si>
  <si>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</si>
  <si>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</si>
  <si>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</si>
  <si>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</si>
  <si>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</si>
  <si>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</si>
  <si>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</si>
  <si>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</si>
  <si>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</si>
  <si>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</si>
  <si>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</si>
  <si>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</si>
  <si>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</si>
  <si>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</si>
  <si>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</si>
  <si>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</si>
  <si>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</si>
  <si>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</si>
  <si>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</si>
  <si>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</si>
  <si>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</si>
  <si>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</si>
  <si>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</si>
  <si>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</si>
  <si>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</si>
  <si>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</si>
  <si>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</si>
  <si>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</si>
  <si>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</si>
  <si>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</si>
  <si>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</si>
  <si>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</si>
  <si>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</si>
  <si>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</si>
  <si>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</si>
  <si>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</si>
  <si>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</si>
  <si>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</si>
  <si>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</si>
  <si>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</si>
  <si>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</si>
  <si>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</si>
  <si>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</si>
  <si>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</si>
  <si>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</si>
  <si>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</si>
  <si>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</si>
  <si>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</si>
  <si>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</si>
  <si>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</si>
  <si>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</si>
  <si>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</si>
  <si>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</si>
  <si>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</si>
  <si>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</si>
  <si>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</si>
  <si>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</si>
  <si>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</si>
  <si>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</si>
  <si>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</si>
  <si>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</si>
  <si>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</si>
  <si>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</si>
  <si>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</si>
  <si>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</si>
  <si>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</si>
  <si>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</si>
  <si>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</si>
  <si>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</si>
  <si>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</si>
  <si>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</si>
  <si>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</si>
  <si>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</si>
  <si>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</si>
  <si>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</si>
  <si>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</si>
  <si>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</si>
  <si>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</si>
  <si>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</si>
  <si>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</si>
  <si>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</si>
  <si>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</si>
  <si>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</si>
  <si>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</si>
  <si>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</si>
  <si>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</si>
  <si>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</si>
  <si>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</si>
  <si>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</si>
  <si>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</si>
  <si>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</si>
  <si>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</si>
  <si>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</si>
  <si>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</si>
  <si>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</si>
  <si>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</si>
  <si>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</si>
  <si>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</si>
  <si>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</si>
  <si>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</si>
  <si>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</si>
  <si>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</si>
  <si>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</si>
  <si>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</si>
  <si>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</si>
  <si>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</si>
  <si>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</si>
  <si>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</si>
  <si>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</si>
  <si>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</si>
  <si>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</si>
  <si>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</si>
  <si>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</si>
  <si>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</si>
  <si>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</si>
  <si>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</si>
  <si>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</si>
  <si>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</si>
  <si>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</si>
  <si>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</si>
  <si>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</si>
  <si>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</si>
  <si>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</si>
  <si>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</si>
  <si>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</si>
  <si>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</si>
  <si>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</si>
  <si>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</si>
  <si>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</si>
  <si>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</si>
  <si>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</si>
  <si>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</si>
  <si>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</si>
  <si>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</si>
  <si>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</si>
  <si>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</si>
  <si>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</si>
  <si>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</si>
  <si>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</si>
  <si>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</si>
  <si>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</si>
  <si>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</si>
  <si>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</si>
  <si>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</si>
  <si>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</si>
  <si>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</si>
  <si>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</si>
  <si>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</si>
  <si>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</si>
  <si>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</si>
  <si>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</si>
  <si>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</si>
  <si>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</si>
  <si>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</si>
  <si>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</si>
  <si>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</si>
  <si>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</si>
  <si>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</si>
  <si>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</si>
  <si>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</si>
  <si>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</si>
  <si>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</si>
  <si>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</si>
  <si>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</si>
  <si>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</si>
  <si>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</si>
  <si>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</si>
  <si>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</si>
  <si>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</si>
  <si>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</si>
  <si>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</si>
  <si>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</si>
  <si>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</si>
  <si>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</si>
  <si>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</si>
  <si>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</si>
  <si>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</si>
  <si>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</si>
  <si>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</si>
  <si>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</si>
  <si>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</si>
  <si>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</si>
  <si>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</si>
  <si>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</si>
  <si>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</si>
  <si>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</si>
  <si>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</si>
  <si>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</si>
  <si>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</si>
  <si>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</si>
  <si>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</si>
  <si>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</si>
  <si>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</si>
  <si>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</si>
  <si>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</si>
  <si>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</si>
  <si>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</si>
  <si>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</si>
  <si>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</si>
  <si>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</si>
  <si>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</si>
  <si>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</si>
  <si>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</si>
  <si>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</si>
  <si>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</si>
  <si>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</si>
  <si>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</si>
  <si>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</si>
  <si>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</si>
  <si>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</si>
  <si>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</si>
  <si>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</si>
  <si>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</si>
  <si>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</si>
  <si>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</si>
  <si>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</si>
  <si>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</si>
  <si>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</si>
  <si>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</si>
  <si>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</si>
  <si>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</si>
  <si>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</si>
  <si>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</si>
  <si>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</si>
  <si>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</si>
  <si>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</si>
  <si>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</si>
  <si>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</si>
  <si>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</si>
  <si>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</si>
  <si>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</si>
  <si>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</si>
  <si>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</si>
  <si>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</si>
  <si>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</si>
  <si>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</si>
  <si>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</si>
  <si>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</si>
  <si>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</si>
  <si>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</si>
  <si>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</si>
  <si>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</si>
  <si>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</si>
  <si>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</si>
  <si>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</si>
  <si>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</si>
  <si>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</si>
  <si>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</si>
  <si>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</si>
  <si>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</si>
  <si>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</si>
  <si>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</si>
  <si>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</si>
  <si>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</si>
  <si>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</si>
  <si>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</si>
  <si>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</si>
  <si>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</si>
  <si>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</si>
  <si>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</si>
  <si>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</si>
  <si>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</si>
  <si>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</si>
  <si>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</si>
  <si>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</si>
  <si>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</si>
  <si>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</si>
  <si>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</si>
  <si>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</si>
  <si>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</si>
  <si>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</si>
  <si>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</si>
  <si>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</si>
  <si>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</si>
  <si>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</si>
  <si>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</si>
  <si>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</si>
  <si>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</si>
  <si>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</si>
  <si>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</si>
  <si>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</si>
  <si>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</si>
  <si>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</si>
  <si>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</si>
  <si>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</si>
  <si>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</si>
  <si>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</si>
  <si>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</si>
  <si>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</si>
  <si>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</si>
  <si>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</si>
  <si>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</si>
  <si>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</si>
  <si>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</si>
  <si>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</si>
  <si>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</si>
  <si>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</si>
  <si>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</si>
  <si>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</si>
  <si>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</si>
  <si>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</si>
  <si>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</si>
  <si>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</si>
  <si>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</si>
  <si>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</si>
  <si>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</si>
  <si>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</si>
  <si>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</si>
  <si>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</si>
  <si>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</si>
  <si>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</si>
  <si>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</si>
  <si>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</si>
  <si>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</si>
  <si>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</si>
  <si>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</si>
  <si>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</si>
  <si>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</si>
  <si>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</si>
  <si>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</si>
  <si>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</si>
  <si>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</si>
  <si>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</si>
  <si>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</si>
  <si>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</si>
  <si>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</si>
  <si>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</si>
  <si>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</si>
  <si>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</si>
  <si>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</si>
  <si>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</si>
  <si>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</si>
  <si>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</si>
  <si>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</si>
  <si>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</si>
  <si>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</si>
  <si>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</si>
  <si>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</si>
  <si>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</si>
  <si>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</si>
  <si>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</si>
  <si>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</si>
  <si>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</si>
  <si>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</si>
  <si>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</si>
  <si>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</si>
  <si>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</si>
  <si>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</si>
  <si>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</si>
  <si>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</si>
  <si>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</si>
  <si>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</si>
  <si>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</si>
  <si>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</si>
  <si>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</si>
  <si>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</si>
  <si>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</si>
  <si>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</si>
  <si>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</si>
  <si>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</si>
  <si>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</si>
  <si>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</si>
  <si>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</si>
  <si>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</si>
  <si>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</si>
  <si>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</si>
  <si>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</si>
  <si>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</si>
  <si>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</si>
  <si>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</si>
  <si>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</si>
  <si>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</si>
  <si>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</si>
  <si>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</si>
  <si>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</si>
  <si>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</si>
  <si>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</si>
  <si>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</si>
  <si>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</si>
  <si>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</si>
  <si>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</si>
  <si>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</si>
  <si>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</si>
  <si>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</si>
  <si>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</si>
  <si>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</si>
  <si>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</si>
  <si>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</si>
  <si>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</si>
  <si>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</si>
  <si>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</si>
  <si>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</si>
  <si>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</si>
  <si>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</si>
  <si>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</si>
  <si>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</si>
  <si>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</si>
  <si>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</si>
  <si>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</si>
  <si>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</si>
  <si>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</si>
  <si>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</si>
  <si>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</si>
  <si>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</si>
  <si>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</si>
  <si>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</si>
  <si>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</si>
  <si>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</si>
  <si>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</si>
  <si>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</si>
  <si>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</si>
  <si>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</si>
  <si>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</si>
  <si>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</si>
  <si>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</si>
  <si>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</si>
  <si>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</si>
  <si>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</si>
  <si>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</si>
  <si>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</si>
  <si>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</si>
  <si>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</si>
  <si>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</si>
  <si>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</si>
  <si>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</si>
  <si>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</si>
  <si>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</si>
  <si>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</si>
  <si>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</si>
  <si>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</si>
  <si>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</si>
  <si>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</si>
  <si>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</si>
  <si>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</si>
  <si>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</si>
  <si>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</si>
  <si>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</si>
  <si>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</si>
  <si>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</si>
  <si>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</si>
  <si>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</si>
  <si>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</si>
  <si>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</si>
  <si>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</si>
  <si>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</si>
  <si>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</si>
  <si>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</si>
  <si>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</si>
  <si>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</si>
  <si>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</si>
  <si>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</si>
  <si>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</si>
  <si>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</si>
  <si>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</si>
  <si>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</si>
  <si>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</si>
  <si>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</si>
  <si>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</si>
  <si>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</si>
  <si>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</si>
  <si>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</si>
  <si>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</si>
  <si>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</si>
  <si>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</si>
  <si>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</si>
  <si>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</si>
  <si>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</si>
  <si>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</si>
  <si>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</si>
  <si>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</si>
  <si>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</si>
  <si>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</si>
  <si>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</si>
  <si>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</si>
  <si>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</si>
  <si>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</si>
  <si>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</si>
  <si>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</si>
  <si>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</si>
  <si>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</si>
  <si>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</si>
  <si>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</si>
  <si>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</si>
  <si>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</si>
  <si>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</si>
  <si>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</si>
  <si>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</si>
  <si>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</si>
  <si>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</si>
  <si>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</si>
  <si>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</si>
  <si>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</si>
  <si>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</si>
  <si>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</si>
  <si>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</si>
  <si>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</si>
  <si>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</si>
  <si>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</si>
  <si>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</si>
  <si>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</si>
  <si>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</si>
  <si>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</si>
  <si>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</si>
  <si>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</si>
  <si>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</si>
  <si>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</si>
  <si>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</si>
  <si>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</si>
  <si>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</si>
  <si>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</si>
  <si>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</si>
  <si>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</si>
  <si>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</si>
  <si>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</si>
  <si>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</si>
  <si>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</si>
  <si>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</si>
  <si>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</si>
  <si>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</si>
  <si>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</si>
  <si>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</si>
  <si>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</si>
  <si>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</si>
  <si>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</si>
  <si>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</si>
  <si>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</si>
  <si>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</si>
  <si>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</si>
  <si>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</si>
  <si>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</si>
  <si>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</si>
  <si>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</si>
  <si>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</si>
  <si>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</si>
  <si>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</si>
  <si>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</si>
  <si>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</si>
  <si>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</si>
  <si>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</si>
  <si>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</si>
  <si>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</si>
  <si>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</si>
  <si>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</si>
  <si>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</si>
  <si>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</si>
  <si>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</si>
  <si>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</si>
  <si>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</si>
  <si>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</si>
  <si>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</si>
  <si>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</si>
  <si>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</si>
  <si>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</si>
  <si>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</si>
  <si>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</si>
  <si>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</si>
  <si>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</si>
  <si>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</si>
  <si>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</si>
  <si>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</si>
  <si>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</si>
  <si>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</si>
  <si>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</si>
  <si>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</si>
  <si>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</si>
  <si>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</si>
  <si>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</si>
  <si>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</si>
  <si>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</si>
  <si>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</si>
  <si>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</si>
  <si>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</si>
  <si>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</si>
  <si>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</si>
  <si>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</si>
  <si>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</si>
  <si>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</si>
  <si>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</si>
  <si>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</si>
  <si>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</si>
  <si>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</si>
  <si>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</si>
  <si>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</si>
  <si>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</si>
  <si>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</si>
  <si>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</si>
  <si>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</si>
  <si>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</si>
  <si>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</si>
  <si>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</si>
  <si>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</si>
  <si>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</si>
  <si>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</si>
  <si>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</si>
  <si>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</si>
  <si>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</si>
  <si>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</si>
  <si>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</si>
  <si>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</si>
  <si>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</si>
  <si>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</si>
  <si>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</si>
  <si>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</si>
  <si>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</si>
  <si>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</si>
  <si>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</si>
  <si>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</si>
  <si>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</si>
  <si>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</si>
  <si>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</si>
  <si>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</si>
  <si>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</si>
  <si>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</si>
  <si>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</si>
  <si>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</si>
  <si>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</si>
  <si>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</si>
  <si>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</si>
  <si>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</si>
  <si>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</si>
  <si>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</si>
  <si>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</si>
  <si>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</si>
  <si>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</si>
  <si>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</si>
  <si>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</si>
  <si>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</si>
  <si>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</si>
  <si>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</si>
  <si>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</si>
  <si>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</si>
  <si>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</si>
  <si>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</si>
  <si>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</si>
  <si>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</si>
  <si>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</si>
  <si>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</si>
  <si>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</si>
  <si>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</si>
  <si>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</si>
  <si>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</si>
  <si>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</si>
  <si>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</si>
  <si>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</si>
  <si>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</si>
  <si>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</si>
  <si>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</si>
  <si>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</si>
  <si>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</si>
  <si>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</si>
  <si>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</si>
  <si>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</si>
  <si>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</si>
  <si>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</si>
  <si>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</si>
  <si>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</si>
  <si>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</si>
  <si>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</si>
  <si>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</si>
  <si>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</si>
  <si>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</si>
  <si>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</si>
  <si>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</si>
  <si>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</si>
  <si>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</si>
  <si>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</si>
  <si>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</si>
  <si>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</si>
  <si>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</si>
  <si>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</si>
  <si>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</si>
  <si>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</si>
  <si>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</si>
  <si>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</si>
  <si>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</si>
  <si>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</si>
  <si>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</si>
  <si>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</si>
  <si>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</si>
  <si>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</si>
  <si>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</si>
  <si>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</si>
  <si>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</si>
  <si>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</si>
  <si>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</si>
  <si>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</si>
  <si>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</si>
  <si>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</si>
  <si>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</si>
  <si>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</si>
  <si>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</si>
  <si>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</si>
  <si>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</si>
  <si>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</si>
  <si>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</si>
  <si>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</si>
  <si>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</si>
  <si>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</si>
  <si>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</si>
  <si>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</si>
  <si>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</si>
  <si>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</si>
  <si>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</si>
  <si>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</si>
  <si>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</si>
  <si>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</si>
  <si>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</si>
  <si>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</si>
  <si>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</si>
  <si>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</si>
  <si>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</si>
  <si>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</si>
  <si>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</si>
  <si>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</si>
  <si>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</si>
  <si>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</si>
  <si>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</si>
  <si>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</si>
  <si>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</si>
  <si>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</si>
  <si>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</si>
  <si>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</si>
  <si>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</si>
  <si>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</si>
  <si>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</si>
  <si>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</si>
  <si>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</si>
  <si>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</si>
  <si>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</si>
  <si>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</si>
  <si>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</si>
  <si>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</si>
  <si>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</si>
  <si>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</si>
  <si>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</si>
  <si>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</si>
  <si>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</si>
  <si>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</si>
  <si>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</si>
  <si>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</si>
  <si>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</si>
  <si>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</si>
  <si>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</si>
  <si>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</si>
  <si>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</si>
  <si>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</si>
  <si>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</si>
  <si>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</si>
  <si>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</si>
  <si>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</si>
  <si>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</si>
  <si>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</si>
  <si>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</si>
  <si>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</si>
  <si>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</si>
  <si>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</si>
  <si>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</si>
  <si>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</si>
  <si>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</si>
  <si>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</si>
  <si>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</si>
  <si>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</si>
  <si>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</si>
  <si>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</si>
  <si>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</si>
  <si>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</si>
  <si>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</si>
  <si>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</si>
  <si>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</si>
  <si>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</si>
  <si>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</si>
  <si>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</si>
  <si>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</si>
  <si>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</si>
  <si>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</si>
  <si>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</si>
  <si>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</si>
  <si>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</si>
  <si>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</si>
  <si>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</si>
  <si>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</si>
  <si>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</si>
  <si>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</si>
  <si>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</si>
  <si>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</si>
  <si>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</si>
  <si>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</si>
  <si>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</si>
  <si>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</si>
  <si>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</si>
  <si>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</si>
  <si>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</si>
  <si>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</si>
  <si>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</si>
  <si>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</si>
  <si>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</si>
  <si>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</si>
  <si>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</si>
  <si>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</si>
  <si>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</si>
  <si>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</si>
  <si>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</si>
  <si>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</si>
  <si>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</si>
  <si>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</si>
  <si>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</si>
  <si>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</si>
  <si>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</si>
  <si>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</si>
  <si>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</si>
  <si>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</si>
  <si>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</si>
  <si>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</si>
  <si>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</si>
  <si>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</si>
  <si>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</si>
  <si>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</si>
  <si>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</si>
  <si>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</si>
  <si>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</si>
  <si>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</si>
  <si>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</si>
  <si>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</si>
  <si>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</si>
  <si>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</si>
  <si>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</si>
  <si>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</si>
  <si>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</si>
  <si>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</si>
  <si>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</si>
  <si>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</si>
  <si>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</si>
  <si>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</si>
  <si>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</si>
  <si>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</si>
  <si>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</si>
  <si>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</si>
  <si>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</si>
  <si>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</si>
  <si>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</si>
  <si>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</si>
  <si>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</si>
  <si>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</si>
  <si>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</si>
  <si>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</si>
  <si>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</si>
  <si>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</si>
  <si>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</si>
  <si>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</si>
  <si>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</si>
  <si>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</si>
  <si>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</si>
  <si>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</si>
  <si>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</si>
  <si>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</si>
  <si>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</si>
  <si>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</si>
  <si>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</si>
  <si>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</si>
  <si>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</si>
  <si>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</si>
  <si>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</si>
  <si>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</si>
  <si>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</si>
  <si>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</si>
  <si>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</si>
  <si>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</si>
  <si>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</si>
  <si>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</si>
  <si>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</si>
  <si>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</si>
  <si>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</si>
  <si>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</si>
  <si>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</si>
  <si>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</si>
  <si>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</si>
  <si>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</si>
  <si>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</si>
  <si>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</si>
  <si>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</si>
  <si>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</si>
  <si>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</si>
  <si>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</si>
  <si>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</si>
  <si>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</si>
  <si>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</si>
  <si>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</si>
  <si>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</si>
  <si>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</si>
  <si>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</si>
  <si>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</si>
  <si>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</si>
  <si>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</si>
  <si>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</si>
  <si>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</si>
  <si>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</si>
  <si>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</si>
  <si>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</si>
  <si>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</si>
  <si>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</si>
  <si>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</si>
  <si>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</si>
  <si>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</si>
  <si>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</si>
  <si>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</si>
  <si>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</si>
  <si>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</si>
  <si>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</si>
  <si>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</si>
  <si>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</si>
  <si>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</si>
  <si>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</si>
  <si>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</si>
  <si>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</si>
  <si>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</si>
  <si>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</si>
  <si>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</si>
  <si>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</si>
  <si>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</si>
  <si>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</si>
  <si>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</si>
  <si>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</si>
  <si>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</si>
  <si>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</si>
  <si>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</si>
  <si>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</si>
  <si>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</si>
  <si>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</si>
  <si>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</si>
  <si>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</si>
  <si>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</si>
  <si>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</si>
  <si>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</si>
  <si>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</si>
  <si>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</si>
  <si>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</si>
  <si>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</si>
  <si>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</si>
  <si>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</si>
  <si>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</si>
  <si>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</si>
  <si>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</si>
  <si>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</si>
  <si>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</si>
  <si>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</si>
  <si>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</si>
  <si>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</si>
  <si>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</si>
  <si>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</si>
  <si>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</si>
  <si>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</si>
  <si>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</si>
  <si>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</si>
  <si>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</si>
  <si>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</si>
  <si>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</si>
  <si>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</si>
  <si>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</si>
  <si>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</si>
  <si>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</si>
  <si>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</si>
  <si>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</si>
  <si>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</si>
  <si>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</si>
  <si>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</si>
  <si>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</si>
  <si>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</si>
  <si>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</si>
  <si>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</si>
  <si>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</si>
  <si>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</si>
  <si>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</si>
  <si>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</si>
  <si>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</si>
  <si>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</si>
  <si>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</si>
  <si>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</si>
  <si>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</si>
  <si>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</si>
  <si>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</si>
  <si>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</si>
  <si>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</si>
  <si>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</si>
  <si>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</si>
  <si>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</si>
  <si>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</si>
  <si>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</si>
  <si>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</si>
  <si>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</si>
  <si>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</si>
  <si>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</si>
  <si>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</si>
  <si>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</si>
  <si>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</si>
  <si>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</si>
  <si>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</si>
  <si>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</si>
  <si>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</si>
  <si>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</si>
  <si>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</si>
  <si>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</si>
  <si>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</si>
  <si>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</si>
  <si>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</si>
  <si>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</si>
  <si>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</si>
  <si>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</si>
  <si>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</si>
  <si>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</si>
  <si>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</si>
  <si>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</si>
  <si>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</si>
  <si>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</si>
  <si>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</si>
  <si>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</si>
  <si>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</si>
  <si>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</si>
  <si>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</si>
  <si>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</si>
  <si>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</si>
  <si>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</si>
  <si>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</si>
  <si>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</si>
  <si>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</si>
  <si>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</si>
  <si>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</si>
  <si>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</si>
  <si>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</si>
  <si>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</si>
  <si>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</si>
  <si>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</si>
  <si>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</si>
  <si>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</si>
  <si>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</si>
  <si>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</si>
  <si>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</si>
  <si>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</si>
  <si>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</si>
  <si>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</si>
  <si>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</si>
  <si>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</si>
  <si>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</si>
  <si>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</si>
  <si>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</si>
  <si>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</si>
  <si>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</si>
  <si>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</si>
  <si>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</si>
  <si>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</si>
  <si>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</si>
  <si>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</si>
  <si>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</si>
  <si>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</si>
  <si>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</si>
  <si>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</si>
  <si>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</si>
  <si>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</si>
  <si>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</si>
  <si>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</si>
  <si>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</si>
  <si>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</si>
  <si>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</si>
  <si>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</si>
  <si>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</si>
  <si>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</si>
  <si>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</si>
  <si>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</si>
  <si>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</si>
  <si>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</si>
  <si>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</si>
  <si>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</si>
  <si>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</si>
  <si>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</si>
  <si>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</si>
  <si>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</si>
  <si>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</si>
  <si>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</si>
  <si>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</si>
  <si>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</si>
  <si>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</si>
  <si>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</si>
  <si>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</si>
  <si>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</si>
  <si>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</si>
  <si>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</si>
  <si>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</si>
  <si>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</si>
  <si>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</si>
  <si>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</si>
  <si>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</si>
  <si>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</si>
  <si>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</si>
  <si>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</si>
  <si>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</si>
  <si>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</si>
  <si>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</si>
  <si>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</si>
  <si>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</si>
  <si>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</si>
  <si>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</si>
  <si>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</si>
  <si>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</si>
  <si>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</si>
  <si>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</si>
  <si>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</si>
  <si>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</si>
  <si>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</si>
  <si>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</si>
  <si>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</si>
  <si>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</si>
  <si>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</si>
  <si>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</si>
  <si>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</si>
  <si>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</si>
  <si>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</si>
  <si>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</si>
  <si>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</si>
  <si>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</si>
  <si>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</si>
  <si>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</si>
  <si>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</si>
  <si>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</si>
  <si>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</si>
  <si>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</si>
  <si>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</si>
  <si>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</si>
  <si>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</si>
  <si>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</si>
  <si>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</si>
  <si>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</si>
  <si>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</si>
  <si>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</si>
  <si>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</si>
  <si>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</si>
  <si>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</si>
  <si>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</si>
  <si>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</si>
  <si>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</si>
  <si>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</si>
  <si>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</si>
  <si>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</si>
  <si>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</si>
  <si>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</si>
  <si>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</si>
  <si>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</si>
  <si>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</si>
  <si>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</si>
  <si>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</si>
  <si>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</si>
  <si>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</si>
  <si>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</si>
  <si>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</si>
  <si>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</si>
  <si>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</si>
  <si>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</si>
  <si>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</si>
  <si>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</si>
  <si>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</si>
  <si>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</si>
  <si>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</si>
  <si>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</si>
  <si>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</si>
  <si>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</si>
  <si>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</si>
  <si>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</si>
  <si>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</si>
  <si>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</si>
  <si>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</si>
  <si>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</si>
  <si>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</si>
  <si>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</si>
  <si>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</si>
  <si>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</si>
  <si>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</si>
  <si>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</si>
  <si>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</si>
  <si>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</si>
  <si>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</si>
  <si>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</si>
  <si>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</si>
  <si>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</si>
  <si>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</si>
  <si>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</si>
  <si>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</si>
  <si>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</si>
  <si>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</si>
  <si>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</si>
  <si>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</si>
  <si>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</si>
  <si>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</si>
  <si>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</si>
  <si>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</si>
  <si>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</si>
  <si>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</si>
  <si>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</si>
  <si>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</si>
  <si>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</si>
  <si>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</si>
  <si>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</si>
  <si>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</si>
  <si>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</si>
  <si>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</si>
  <si>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</si>
  <si>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</si>
  <si>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</si>
  <si>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</si>
  <si>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</si>
  <si>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</si>
  <si>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</si>
  <si>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</si>
  <si>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</si>
  <si>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</si>
  <si>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</si>
  <si>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</si>
  <si>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</si>
  <si>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</si>
  <si>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</si>
  <si>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</si>
  <si>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</si>
  <si>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</si>
  <si>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</si>
  <si>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</si>
  <si>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</si>
  <si>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</si>
  <si>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</si>
  <si>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</si>
  <si>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</si>
  <si>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</si>
  <si>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</si>
  <si>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</si>
  <si>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</si>
  <si>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</si>
  <si>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</si>
  <si>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</si>
  <si>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</si>
  <si>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</si>
  <si>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</si>
  <si>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</si>
  <si>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</si>
  <si>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</si>
  <si>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</si>
  <si>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</si>
  <si>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</si>
  <si>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</si>
  <si>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</si>
  <si>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</si>
  <si>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</si>
  <si>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</si>
  <si>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</si>
  <si>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</si>
  <si>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</si>
  <si>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</si>
  <si>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</si>
  <si>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</si>
  <si>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</si>
  <si>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</si>
  <si>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</si>
  <si>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</si>
  <si>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</si>
  <si>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</si>
  <si>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</si>
  <si>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</si>
  <si>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</si>
  <si>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</si>
  <si>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</si>
  <si>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</si>
  <si>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</si>
  <si>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</si>
  <si>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</si>
  <si>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</si>
  <si>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</si>
  <si>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</si>
  <si>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</si>
  <si>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</si>
  <si>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</si>
  <si>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</si>
  <si>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</si>
  <si>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</si>
  <si>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</si>
  <si>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</si>
  <si>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</si>
  <si>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</si>
  <si>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</si>
  <si>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</si>
  <si>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</si>
  <si>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</si>
  <si>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</si>
  <si>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</si>
  <si>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</si>
  <si>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</si>
  <si>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</si>
  <si>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</si>
  <si>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</si>
  <si>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</si>
  <si>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</si>
  <si>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</si>
  <si>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</si>
  <si>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</si>
  <si>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</si>
  <si>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</si>
  <si>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</si>
  <si>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</si>
  <si>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</si>
  <si>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</si>
  <si>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</si>
  <si>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</si>
  <si>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</si>
  <si>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</si>
  <si>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</si>
  <si>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</si>
  <si>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</si>
  <si>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</si>
  <si>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</si>
  <si>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</si>
  <si>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</si>
  <si>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</si>
  <si>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</si>
  <si>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</si>
  <si>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</si>
  <si>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</si>
  <si>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</si>
  <si>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</si>
  <si>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</si>
  <si>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</si>
  <si>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</si>
  <si>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</si>
  <si>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</si>
  <si>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</si>
  <si>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</si>
  <si>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</si>
  <si>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</si>
  <si>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</si>
  <si>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</si>
  <si>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</si>
  <si>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</si>
  <si>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</si>
  <si>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</si>
  <si>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</si>
  <si>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</si>
  <si>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</si>
  <si>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</si>
  <si>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</si>
  <si>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</si>
  <si>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</si>
  <si>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</si>
  <si>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</si>
  <si>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</si>
  <si>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</si>
  <si>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</si>
  <si>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</si>
  <si>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</si>
  <si>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</si>
  <si>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</si>
  <si>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</si>
  <si>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</si>
  <si>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</si>
  <si>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</si>
  <si>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</si>
  <si>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</si>
  <si>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</si>
  <si>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</si>
  <si>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</si>
  <si>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</si>
  <si>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</si>
  <si>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</si>
  <si>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</si>
  <si>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</si>
  <si>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</si>
  <si>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</si>
  <si>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</si>
  <si>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</si>
  <si>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</si>
  <si>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</si>
  <si>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</si>
  <si>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</si>
  <si>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</si>
  <si>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</si>
  <si>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</si>
  <si>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</si>
  <si>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</si>
  <si>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</si>
  <si>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</si>
  <si>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</si>
  <si>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</si>
  <si>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</si>
  <si>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</si>
  <si>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</si>
  <si>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</si>
  <si>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</si>
  <si>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</si>
  <si>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</si>
  <si>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</si>
  <si>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</si>
  <si>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</si>
  <si>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</si>
  <si>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</si>
  <si>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</si>
  <si>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</si>
  <si>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</si>
  <si>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</si>
  <si>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</si>
  <si>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</si>
  <si>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</si>
  <si>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</si>
  <si>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</si>
  <si>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</si>
  <si>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</si>
  <si>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</si>
  <si>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</si>
  <si>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</si>
  <si>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</si>
  <si>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</si>
  <si>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</si>
  <si>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</si>
  <si>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</si>
  <si>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</si>
  <si>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</si>
  <si>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</si>
  <si>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</si>
  <si>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</si>
  <si>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</si>
  <si>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</si>
  <si>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</si>
  <si>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</si>
  <si>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</si>
  <si>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</si>
  <si>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</si>
  <si>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</si>
  <si>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</si>
  <si>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</si>
  <si>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</si>
  <si>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</si>
  <si>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</si>
  <si>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</si>
  <si>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</si>
  <si>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</si>
  <si>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</si>
  <si>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</si>
  <si>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</si>
  <si>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</si>
  <si>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</si>
  <si>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</si>
  <si>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</si>
  <si>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</si>
  <si>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</si>
  <si>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</si>
  <si>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</si>
  <si>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</si>
  <si>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</si>
  <si>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</si>
  <si>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</si>
  <si>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</si>
  <si>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</si>
  <si>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</si>
  <si>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</si>
  <si>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</si>
  <si>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</si>
  <si>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</si>
  <si>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</si>
  <si>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</si>
  <si>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</si>
  <si>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</si>
  <si>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</si>
  <si>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</si>
  <si>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</si>
  <si>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</si>
  <si>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</si>
  <si>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</si>
  <si>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</si>
  <si>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</si>
  <si>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</si>
  <si>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</si>
  <si>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</si>
  <si>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</si>
  <si>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</si>
  <si>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</si>
  <si>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</si>
  <si>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</si>
  <si>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</si>
  <si>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</si>
  <si>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</si>
  <si>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</si>
  <si>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</si>
  <si>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</si>
  <si>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</si>
  <si>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</si>
  <si>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</si>
  <si>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</si>
  <si>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</si>
  <si>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</si>
  <si>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</si>
  <si>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</si>
  <si>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</si>
  <si>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</si>
  <si>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</si>
  <si>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</si>
  <si>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</si>
  <si>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</si>
  <si>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</si>
  <si>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</si>
  <si>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</si>
  <si>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</si>
  <si>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</si>
  <si>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</si>
  <si>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</si>
  <si>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</si>
  <si>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</si>
  <si>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</si>
  <si>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</si>
  <si>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</si>
  <si>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</si>
  <si>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</si>
  <si>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</si>
  <si>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</si>
  <si>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</si>
  <si>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</si>
  <si>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</si>
  <si>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</si>
  <si>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</si>
  <si>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</si>
  <si>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</si>
  <si>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</si>
  <si>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</si>
  <si>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</si>
  <si>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</si>
  <si>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</si>
  <si>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</si>
  <si>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</si>
  <si>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</si>
  <si>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</si>
  <si>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</si>
  <si>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</si>
  <si>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</si>
  <si>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</si>
  <si>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</si>
  <si>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</si>
  <si>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</si>
  <si>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</si>
  <si>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</si>
  <si>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</si>
  <si>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</si>
  <si>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</si>
  <si>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</si>
  <si>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</si>
  <si>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</si>
  <si>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</si>
  <si>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</si>
  <si>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</si>
  <si>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</si>
  <si>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</si>
  <si>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</si>
  <si>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</si>
  <si>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</si>
  <si>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</si>
  <si>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</si>
  <si>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</si>
  <si>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</si>
  <si>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</si>
  <si>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</si>
  <si>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</si>
  <si>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</si>
  <si>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</si>
  <si>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</si>
  <si>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</si>
  <si>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</si>
  <si>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</si>
  <si>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</si>
  <si>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</si>
  <si>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</si>
  <si>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</si>
  <si>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</si>
  <si>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</si>
  <si>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</si>
  <si>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</si>
  <si>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</si>
  <si>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</si>
  <si>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</si>
  <si>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</si>
  <si>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</si>
  <si>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</si>
  <si>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</si>
  <si>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</si>
  <si>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</si>
  <si>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</si>
  <si>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</si>
  <si>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</si>
  <si>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</si>
  <si>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</si>
  <si>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</si>
  <si>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</si>
  <si>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</si>
  <si>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</si>
  <si>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</si>
  <si>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</si>
  <si>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</si>
  <si>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</si>
  <si>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</si>
  <si>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</si>
  <si>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</si>
  <si>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</si>
  <si>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</si>
  <si>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</si>
  <si>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</si>
  <si>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</si>
  <si>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</si>
  <si>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</si>
  <si>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</si>
  <si>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</si>
  <si>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</si>
  <si>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</si>
  <si>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</si>
  <si>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</si>
  <si>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</si>
  <si>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</si>
  <si>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</si>
  <si>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</si>
  <si>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</si>
  <si>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</si>
  <si>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</si>
  <si>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</si>
  <si>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</si>
  <si>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</si>
  <si>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</si>
  <si>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</si>
  <si>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</si>
  <si>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</si>
  <si>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</si>
  <si>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</si>
  <si>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</si>
  <si>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</si>
  <si>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</si>
  <si>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</si>
  <si>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</si>
  <si>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</si>
  <si>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</si>
  <si>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</si>
  <si>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</si>
  <si>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</si>
  <si>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</si>
  <si>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</si>
  <si>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</si>
  <si>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</si>
  <si>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</si>
  <si>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</si>
  <si>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</si>
  <si>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</si>
  <si>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</si>
  <si>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</si>
  <si>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</si>
  <si>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</si>
  <si>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</si>
  <si>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</si>
  <si>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</si>
  <si>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</si>
  <si>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</si>
  <si>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</si>
  <si>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</si>
  <si>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</si>
  <si>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</si>
  <si>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</si>
  <si>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</si>
  <si>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</si>
  <si>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</si>
  <si>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</si>
  <si>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</si>
  <si>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</si>
  <si>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</si>
  <si>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</si>
  <si>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</si>
  <si>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</si>
  <si>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</si>
  <si>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</si>
  <si>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</si>
  <si>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</si>
  <si>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</si>
  <si>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</si>
  <si>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</si>
  <si>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</si>
  <si>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</si>
  <si>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</si>
  <si>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</si>
  <si>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</si>
  <si>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</si>
  <si>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</si>
  <si>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</si>
  <si>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</si>
  <si>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</si>
  <si>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</si>
  <si>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</si>
  <si>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</si>
  <si>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</si>
  <si>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</si>
  <si>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</si>
  <si>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</si>
  <si>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</si>
  <si>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</si>
  <si>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</si>
  <si>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</si>
  <si>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</si>
  <si>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</si>
  <si>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</si>
  <si>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</si>
  <si>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</si>
  <si>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</si>
  <si>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</si>
  <si>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</si>
  <si>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</si>
  <si>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</si>
  <si>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</si>
  <si>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</si>
  <si>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</si>
  <si>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</si>
  <si>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</si>
  <si>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</si>
  <si>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</si>
  <si>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</si>
  <si>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</si>
  <si>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</si>
  <si>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</si>
  <si>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</si>
  <si>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</si>
  <si>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</si>
  <si>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</si>
  <si>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</si>
  <si>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</si>
  <si>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</si>
  <si>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</si>
  <si>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</si>
  <si>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</si>
  <si>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</si>
  <si>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</si>
  <si>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</si>
  <si>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</si>
  <si>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</si>
  <si>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</si>
  <si>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</si>
  <si>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</si>
  <si>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</si>
  <si>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</si>
  <si>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</si>
  <si>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</si>
  <si>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</si>
  <si>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</si>
  <si>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</si>
  <si>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</si>
  <si>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</si>
  <si>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</si>
  <si>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</si>
  <si>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</si>
  <si>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</si>
  <si>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</si>
  <si>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</si>
  <si>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</si>
  <si>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</si>
  <si>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</si>
  <si>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</si>
  <si>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</si>
  <si>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</si>
  <si>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</si>
  <si>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</si>
  <si>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</si>
  <si>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</si>
  <si>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</si>
  <si>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</si>
  <si>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</si>
  <si>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</si>
  <si>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</si>
  <si>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</si>
  <si>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</si>
  <si>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</si>
  <si>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</si>
  <si>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</si>
  <si>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</si>
  <si>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</si>
  <si>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</si>
  <si>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</si>
  <si>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</si>
  <si>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</si>
  <si>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</si>
  <si>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</si>
  <si>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</si>
  <si>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</si>
  <si>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</si>
  <si>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</si>
  <si>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</si>
  <si>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</si>
  <si>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</si>
  <si>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</si>
  <si>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</si>
  <si>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</si>
  <si>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</si>
  <si>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</si>
  <si>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</si>
  <si>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</si>
  <si>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</si>
  <si>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</si>
  <si>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</si>
  <si>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</si>
  <si>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</si>
  <si>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</si>
  <si>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</si>
  <si>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</si>
  <si>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</si>
  <si>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</si>
  <si>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</si>
  <si>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</si>
  <si>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</si>
  <si>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</si>
  <si>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</si>
  <si>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</si>
  <si>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</si>
  <si>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</si>
  <si>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</si>
  <si>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</si>
  <si>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</si>
  <si>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</si>
  <si>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</si>
  <si>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</si>
  <si>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</si>
  <si>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</si>
  <si>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</si>
  <si>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</si>
  <si>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</si>
  <si>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</si>
  <si>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</si>
  <si>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</si>
  <si>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</si>
  <si>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</si>
  <si>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</si>
  <si>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</si>
  <si>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</si>
  <si>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</si>
  <si>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</si>
  <si>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</si>
  <si>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</si>
  <si>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</si>
  <si>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</si>
  <si>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</si>
  <si>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</si>
  <si>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</si>
  <si>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</si>
  <si>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</si>
  <si>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</si>
  <si>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</si>
  <si>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</si>
  <si>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</si>
  <si>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</si>
  <si>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</si>
  <si>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</si>
  <si>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</si>
  <si>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</si>
  <si>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</si>
  <si>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</si>
  <si>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</si>
  <si>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</si>
  <si>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</si>
  <si>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</si>
  <si>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</si>
  <si>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</si>
  <si>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</si>
  <si>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</si>
  <si>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</si>
  <si>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</si>
  <si>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</si>
  <si>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</si>
  <si>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</si>
  <si>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</si>
  <si>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</si>
  <si>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</si>
  <si>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</si>
  <si>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</si>
  <si>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</si>
  <si>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</si>
  <si>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</si>
  <si>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</si>
  <si>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</si>
  <si>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</si>
  <si>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</si>
  <si>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</si>
  <si>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</si>
  <si>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</si>
  <si>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</si>
  <si>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</si>
  <si>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</si>
  <si>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</si>
  <si>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</si>
  <si>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</si>
  <si>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</si>
  <si>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</si>
  <si>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</si>
  <si>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</si>
  <si>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</si>
  <si>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</si>
  <si>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</si>
  <si>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</si>
  <si>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</si>
  <si>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</si>
  <si>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</si>
  <si>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</si>
  <si>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</si>
  <si>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</si>
  <si>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</si>
  <si>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</si>
  <si>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</si>
  <si>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</si>
  <si>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</si>
  <si>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</si>
  <si>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</si>
  <si>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</si>
  <si>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</si>
  <si>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</si>
  <si>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</si>
  <si>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</si>
  <si>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</si>
  <si>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</si>
  <si>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</si>
  <si>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</si>
  <si>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</si>
  <si>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</si>
  <si>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</si>
  <si>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</si>
  <si>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</si>
  <si>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</si>
  <si>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</si>
  <si>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</si>
  <si>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</si>
  <si>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</si>
  <si>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</si>
  <si>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</si>
  <si>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</si>
  <si>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</si>
  <si>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</si>
  <si>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</si>
  <si>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</si>
  <si>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</si>
  <si>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</si>
  <si>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</si>
  <si>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</si>
  <si>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</si>
  <si>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</si>
  <si>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</si>
  <si>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</si>
  <si>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</si>
  <si>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</si>
  <si>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</si>
  <si>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</si>
  <si>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</si>
  <si>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</si>
  <si>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</si>
  <si>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</si>
  <si>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</si>
  <si>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</si>
  <si>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</si>
  <si>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</si>
  <si>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</si>
  <si>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</si>
  <si>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</si>
  <si>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</si>
  <si>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</si>
  <si>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</si>
  <si>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</si>
  <si>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</si>
  <si>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</si>
  <si>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</si>
  <si>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</si>
  <si>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</si>
  <si>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</si>
  <si>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</si>
  <si>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</si>
  <si>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</si>
  <si>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</si>
  <si>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</si>
  <si>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</si>
  <si>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</si>
  <si>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</si>
  <si>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</si>
  <si>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</si>
  <si>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</si>
  <si>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</si>
  <si>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</si>
  <si>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</si>
  <si>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</si>
  <si>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</si>
  <si>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</si>
  <si>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</si>
  <si>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</si>
  <si>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</si>
  <si>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</si>
  <si>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</si>
  <si>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</si>
  <si>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</si>
  <si>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</si>
  <si>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</si>
  <si>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</si>
  <si>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</si>
  <si>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</si>
  <si>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</si>
  <si>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</si>
  <si>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</si>
  <si>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</si>
  <si>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</si>
  <si>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</si>
  <si>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</si>
  <si>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</si>
  <si>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</si>
  <si>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</si>
  <si>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</si>
  <si>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</si>
  <si>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</si>
  <si>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</si>
  <si>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</si>
  <si>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</si>
  <si>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</si>
  <si>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</si>
  <si>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</si>
  <si>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</si>
  <si>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</si>
  <si>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</si>
  <si>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</si>
  <si>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</si>
  <si>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</si>
  <si>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</si>
  <si>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</si>
  <si>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</si>
  <si>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</si>
  <si>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</si>
  <si>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</si>
  <si>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</si>
  <si>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</si>
  <si>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</si>
  <si>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</si>
  <si>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</si>
  <si>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</si>
  <si>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</si>
  <si>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</si>
  <si>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</si>
  <si>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</si>
  <si>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</si>
  <si>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</si>
  <si>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</si>
  <si>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</si>
  <si>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</si>
  <si>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</si>
  <si>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</si>
  <si>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</si>
  <si>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</si>
  <si>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</si>
  <si>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</si>
  <si>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</si>
  <si>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</si>
  <si>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</si>
  <si>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</si>
  <si>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</si>
  <si>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</si>
  <si>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</si>
  <si>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</si>
  <si>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</si>
  <si>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</si>
  <si>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</si>
  <si>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</si>
  <si>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</si>
  <si>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</si>
  <si>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</si>
  <si>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</si>
  <si>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</si>
  <si>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</si>
  <si>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</si>
  <si>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</si>
  <si>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</si>
  <si>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</si>
  <si>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</si>
  <si>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</si>
  <si>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</si>
  <si>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</si>
  <si>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</si>
  <si>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</si>
  <si>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</si>
  <si>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</si>
  <si>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</si>
  <si>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</si>
  <si>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</si>
  <si>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</si>
  <si>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</si>
  <si>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</si>
  <si>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</si>
  <si>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</si>
  <si>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</si>
  <si>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</si>
  <si>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</si>
  <si>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</si>
  <si>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</si>
  <si>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</si>
  <si>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</si>
  <si>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</si>
  <si>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</si>
  <si>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</si>
  <si>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</si>
  <si>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</si>
  <si>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</si>
  <si>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</si>
  <si>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</si>
  <si>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</si>
  <si>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</si>
  <si>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</si>
  <si>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</si>
  <si>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</si>
  <si>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</si>
  <si>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</si>
  <si>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</si>
  <si>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</si>
  <si>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</si>
  <si>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</si>
  <si>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</si>
  <si>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</si>
  <si>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</si>
  <si>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</si>
  <si>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</si>
  <si>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</si>
  <si>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</si>
  <si>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</si>
  <si>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</si>
  <si>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</si>
  <si>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</si>
  <si>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</si>
  <si>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</si>
  <si>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</si>
  <si>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</si>
  <si>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</si>
  <si>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</si>
  <si>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</si>
  <si>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</si>
  <si>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</si>
  <si>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</si>
  <si>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</si>
  <si>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</si>
  <si>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</si>
  <si>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</si>
  <si>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</si>
  <si>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</si>
  <si>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</si>
  <si>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</si>
  <si>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</si>
  <si>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</si>
  <si>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</si>
  <si>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</si>
  <si>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</si>
  <si>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</si>
  <si>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</si>
  <si>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</si>
  <si>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</si>
  <si>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</si>
  <si>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</si>
  <si>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</si>
  <si>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</si>
  <si>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</si>
  <si>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</si>
  <si>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</si>
  <si>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</si>
  <si>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</si>
  <si>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</si>
  <si>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</si>
  <si>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</si>
  <si>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</si>
  <si>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</si>
  <si>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</si>
  <si>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</si>
  <si>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</si>
  <si>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</si>
  <si>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</si>
  <si>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</si>
  <si>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</si>
  <si>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</si>
  <si>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</si>
  <si>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</si>
  <si>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</si>
  <si>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</si>
  <si>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</si>
  <si>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</si>
  <si>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</si>
  <si>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</si>
  <si>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</si>
  <si>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</si>
  <si>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</si>
  <si>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</si>
  <si>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</si>
  <si>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</si>
  <si>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</si>
  <si>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</si>
  <si>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</si>
  <si>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</si>
  <si>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</si>
  <si>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</si>
  <si>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</si>
  <si>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</si>
  <si>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</si>
  <si>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</si>
  <si>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</si>
  <si>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</si>
  <si>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</si>
  <si>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</si>
  <si>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</si>
  <si>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</si>
  <si>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</si>
  <si>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</si>
  <si>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</si>
  <si>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</si>
  <si>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</si>
  <si>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</si>
  <si>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</si>
  <si>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</si>
  <si>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</si>
  <si>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</si>
  <si>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</si>
  <si>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</si>
  <si>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</si>
  <si>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</si>
  <si>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</si>
  <si>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</si>
  <si>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</si>
  <si>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</si>
  <si>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</si>
  <si>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</si>
  <si>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</si>
  <si>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</si>
  <si>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</si>
  <si>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</si>
  <si>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</si>
  <si>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</si>
  <si>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</si>
  <si>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</si>
  <si>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</si>
  <si>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</si>
  <si>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</si>
  <si>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</si>
  <si>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</si>
  <si>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</si>
  <si>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</si>
  <si>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</si>
  <si>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</si>
  <si>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</si>
  <si>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</si>
  <si>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</si>
  <si>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</si>
  <si>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</si>
  <si>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</si>
  <si>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</si>
  <si>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</si>
  <si>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</si>
  <si>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</si>
  <si>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</si>
  <si>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</si>
  <si>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</si>
  <si>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</si>
  <si>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</si>
  <si>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</si>
  <si>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</si>
  <si>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</si>
  <si>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</si>
  <si>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</si>
  <si>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</si>
  <si>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</si>
  <si>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</si>
  <si>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</si>
  <si>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</si>
  <si>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</si>
  <si>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</si>
  <si>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</si>
  <si>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</si>
  <si>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</si>
  <si>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</si>
  <si>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</si>
  <si>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</si>
  <si>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</si>
  <si>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</si>
  <si>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</si>
  <si>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</si>
  <si>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</si>
  <si>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</si>
  <si>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</si>
  <si>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</si>
  <si>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</si>
  <si>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</si>
  <si>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</si>
  <si>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</si>
  <si>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</si>
  <si>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</si>
  <si>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</si>
  <si>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</si>
  <si>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</si>
  <si>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</si>
  <si>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</si>
  <si>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</si>
  <si>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</si>
  <si>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</si>
  <si>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</si>
  <si>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</si>
  <si>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</si>
  <si>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</si>
  <si>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</si>
  <si>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</si>
  <si>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</si>
  <si>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</si>
  <si>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</si>
  <si>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</si>
  <si>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</si>
  <si>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</si>
  <si>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</si>
  <si>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</si>
  <si>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</si>
  <si>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</si>
  <si>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</si>
  <si>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</si>
  <si>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</si>
  <si>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</si>
  <si>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</si>
  <si>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</si>
  <si>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</si>
  <si>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</si>
  <si>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</si>
  <si>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</si>
  <si>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</si>
  <si>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</si>
  <si>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</si>
  <si>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</si>
  <si>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</si>
  <si>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</si>
  <si>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</si>
  <si>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</si>
  <si>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</si>
  <si>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</si>
  <si>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</si>
  <si>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</si>
  <si>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</si>
  <si>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</si>
  <si>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</si>
  <si>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</si>
  <si>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</si>
  <si>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</si>
  <si>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</si>
  <si>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</si>
  <si>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</si>
  <si>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</si>
  <si>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</si>
  <si>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</si>
  <si>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</si>
  <si>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</si>
  <si>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</si>
  <si>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</si>
  <si>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</si>
  <si>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</si>
  <si>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</si>
  <si>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</si>
  <si>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</si>
  <si>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</si>
  <si>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</si>
  <si>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</si>
  <si>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</si>
  <si>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</si>
  <si>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</si>
  <si>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</si>
  <si>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</si>
  <si>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</si>
  <si>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</si>
  <si>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</si>
  <si>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</si>
  <si>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</si>
  <si>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</si>
  <si>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</si>
  <si>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</si>
  <si>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</si>
  <si>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</si>
  <si>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</si>
  <si>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</si>
  <si>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</si>
  <si>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</si>
  <si>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</si>
  <si>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</si>
  <si>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</si>
  <si>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</si>
  <si>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</si>
  <si>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</si>
  <si>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</si>
  <si>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</si>
  <si>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</si>
  <si>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</si>
  <si>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</si>
  <si>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</si>
  <si>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</si>
  <si>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</si>
  <si>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</si>
  <si>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</si>
  <si>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</si>
  <si>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</si>
  <si>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</si>
  <si>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</si>
  <si>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</si>
  <si>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</si>
  <si>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</si>
  <si>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</si>
  <si>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</si>
  <si>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</si>
  <si>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</si>
  <si>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</si>
  <si>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</si>
  <si>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</si>
  <si>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</si>
  <si>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</si>
  <si>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</si>
  <si>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</si>
  <si>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</si>
  <si>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</si>
  <si>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</si>
  <si>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</si>
  <si>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</si>
  <si>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</si>
  <si>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</si>
  <si>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</si>
  <si>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</si>
  <si>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</si>
  <si>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</si>
  <si>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</si>
  <si>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</si>
  <si>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</si>
  <si>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</si>
  <si>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</si>
  <si>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</si>
  <si>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</si>
  <si>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</si>
  <si>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</si>
  <si>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</si>
  <si>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</si>
  <si>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</si>
  <si>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</si>
  <si>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</si>
  <si>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</si>
  <si>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</si>
  <si>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</si>
  <si>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</si>
  <si>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</si>
  <si>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</si>
  <si>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</si>
  <si>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</si>
  <si>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</si>
  <si>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</si>
  <si>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</si>
  <si>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</si>
  <si>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</si>
  <si>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</si>
  <si>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</si>
  <si>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</si>
  <si>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</si>
  <si>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</si>
  <si>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</si>
  <si>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</si>
  <si>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</si>
  <si>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</si>
  <si>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</si>
  <si>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</si>
  <si>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</si>
  <si>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</si>
  <si>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</si>
  <si>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</si>
  <si>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</si>
  <si>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</si>
  <si>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</si>
  <si>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</si>
  <si>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</si>
  <si>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</si>
  <si>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</si>
  <si>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</si>
  <si>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</si>
  <si>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</si>
  <si>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</si>
  <si>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</si>
  <si>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</si>
  <si>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</si>
  <si>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</si>
  <si>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</si>
  <si>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</si>
  <si>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</si>
  <si>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</si>
  <si>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</si>
  <si>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</si>
  <si>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</si>
  <si>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</si>
  <si>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</si>
  <si>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</si>
  <si>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</si>
  <si>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</si>
  <si>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</si>
  <si>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</si>
  <si>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</si>
  <si>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</si>
  <si>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</si>
  <si>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</si>
  <si>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</si>
  <si>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</si>
  <si>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</si>
  <si>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</si>
  <si>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</si>
  <si>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</si>
  <si>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</si>
  <si>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</si>
  <si>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</si>
  <si>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</si>
  <si>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</si>
  <si>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</si>
  <si>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</si>
  <si>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</si>
  <si>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</si>
  <si>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</si>
  <si>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</si>
  <si>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</si>
  <si>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</si>
  <si>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</si>
  <si>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</si>
  <si>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</si>
  <si>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</si>
  <si>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</si>
  <si>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</si>
  <si>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</si>
  <si>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</si>
  <si>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</si>
  <si>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</si>
  <si>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</si>
  <si>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</si>
  <si>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</si>
  <si>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</si>
  <si>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</si>
  <si>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</si>
  <si>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</si>
  <si>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</si>
  <si>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</si>
  <si>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</si>
  <si>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</si>
  <si>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</si>
  <si>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</si>
  <si>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</si>
  <si>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</si>
  <si>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</si>
  <si>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</si>
  <si>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</si>
  <si>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</si>
  <si>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</si>
  <si>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</si>
  <si>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</si>
  <si>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</si>
  <si>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</si>
  <si>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</si>
  <si>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</si>
  <si>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</si>
  <si>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</si>
  <si>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</si>
  <si>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</si>
  <si>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</si>
  <si>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</si>
  <si>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</si>
  <si>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</si>
  <si>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</si>
  <si>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</si>
  <si>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</si>
  <si>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</si>
  <si>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</si>
  <si>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</si>
  <si>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</si>
  <si>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</si>
  <si>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</si>
  <si>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</si>
  <si>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</si>
  <si>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</si>
  <si>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</si>
  <si>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</si>
  <si>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</si>
  <si>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</si>
  <si>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</si>
  <si>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</si>
  <si>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</si>
  <si>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</si>
  <si>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</si>
  <si>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</si>
  <si>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</si>
  <si>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</si>
  <si>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</si>
  <si>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</si>
  <si>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</si>
  <si>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</si>
  <si>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</si>
  <si>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</si>
  <si>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</si>
  <si>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</si>
  <si>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</si>
  <si>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</si>
  <si>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</si>
  <si>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</si>
  <si>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</si>
  <si>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</si>
  <si>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</si>
  <si>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</si>
  <si>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</si>
  <si>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</si>
  <si>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</si>
  <si>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</si>
  <si>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</si>
  <si>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</si>
  <si>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</si>
  <si>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</si>
  <si>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</si>
  <si>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</si>
  <si>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</si>
  <si>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</si>
  <si>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</si>
  <si>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</si>
  <si>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</si>
  <si>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</si>
  <si>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</si>
  <si>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</si>
  <si>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</si>
  <si>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</si>
  <si>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</si>
  <si>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</si>
  <si>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</si>
  <si>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</si>
  <si>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</si>
  <si>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</si>
  <si>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</si>
  <si>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</si>
  <si>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</si>
  <si>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</si>
  <si>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</si>
  <si>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</si>
  <si>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</si>
  <si>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</si>
  <si>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</si>
  <si>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</si>
  <si>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</si>
  <si>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</si>
  <si>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</si>
  <si>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</si>
  <si>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</si>
  <si>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</si>
  <si>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</si>
  <si>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</si>
  <si>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</si>
  <si>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</si>
  <si>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</si>
  <si>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</si>
  <si>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</si>
  <si>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</si>
  <si>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</si>
  <si>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</si>
  <si>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</si>
  <si>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</si>
  <si>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</si>
  <si>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</si>
  <si>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</si>
  <si>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</si>
  <si>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</si>
  <si>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</si>
  <si>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</si>
  <si>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</si>
  <si>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</si>
  <si>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</si>
  <si>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</si>
  <si>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</si>
  <si>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</si>
  <si>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</si>
  <si>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</si>
  <si>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</si>
  <si>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</si>
  <si>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</si>
  <si>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</si>
  <si>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</si>
  <si>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</si>
  <si>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</si>
  <si>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</si>
  <si>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</si>
  <si>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</si>
  <si>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</si>
  <si>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</si>
  <si>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</si>
  <si>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</si>
  <si>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</si>
  <si>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</si>
  <si>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</si>
  <si>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</si>
  <si>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</si>
  <si>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</si>
  <si>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</si>
  <si>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</si>
  <si>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</si>
  <si>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</si>
  <si>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</si>
  <si>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</si>
  <si>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</si>
  <si>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</si>
  <si>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</si>
  <si>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</si>
  <si>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</si>
  <si>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</si>
  <si>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</si>
  <si>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</si>
  <si>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</si>
  <si>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</si>
  <si>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</si>
  <si>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</si>
  <si>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</si>
  <si>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</si>
  <si>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</si>
  <si>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</si>
  <si>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</si>
  <si>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</si>
  <si>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</si>
  <si>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</si>
  <si>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</si>
  <si>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</si>
  <si>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</si>
  <si>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</si>
  <si>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</si>
  <si>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</si>
  <si>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</si>
  <si>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</si>
  <si>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</si>
  <si>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</si>
  <si>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</si>
  <si>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</si>
  <si>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</si>
  <si>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</si>
  <si>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</si>
  <si>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</si>
  <si>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</si>
  <si>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</si>
  <si>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</si>
  <si>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</si>
  <si>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</si>
  <si>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</si>
  <si>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</si>
  <si>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</si>
  <si>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</si>
  <si>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</si>
  <si>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</si>
  <si>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</si>
  <si>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</si>
  <si>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</si>
  <si>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</si>
  <si>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</si>
  <si>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</si>
  <si>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</si>
  <si>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</si>
  <si>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</si>
  <si>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</si>
  <si>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</si>
  <si>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</si>
  <si>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</si>
  <si>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</si>
  <si>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</si>
  <si>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</si>
  <si>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</si>
  <si>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</si>
  <si>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</si>
  <si>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</si>
  <si>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</si>
  <si>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</si>
  <si>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</si>
  <si>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</si>
  <si>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</si>
  <si>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</si>
  <si>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</si>
  <si>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</si>
  <si>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</si>
  <si>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</si>
  <si>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</si>
  <si>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</si>
  <si>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</si>
  <si>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</si>
  <si>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</si>
  <si>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</si>
  <si>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</si>
  <si>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</si>
  <si>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</si>
  <si>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</si>
  <si>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</si>
  <si>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</si>
  <si>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</si>
  <si>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</si>
  <si>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</si>
  <si>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</si>
  <si>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</si>
  <si>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</si>
  <si>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</si>
  <si>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</si>
  <si>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</si>
  <si>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</si>
  <si>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</si>
  <si>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</si>
  <si>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</si>
  <si>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</si>
  <si>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</si>
  <si>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</si>
  <si>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</si>
  <si>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</si>
  <si>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</si>
  <si>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</si>
  <si>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</si>
  <si>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</si>
  <si>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</si>
  <si>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</si>
  <si>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</si>
  <si>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</si>
  <si>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</si>
  <si>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</si>
  <si>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</si>
  <si>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</si>
  <si>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</si>
  <si>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</si>
  <si>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</si>
  <si>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</si>
  <si>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</si>
  <si>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</si>
  <si>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</si>
  <si>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</si>
  <si>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</si>
  <si>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</si>
  <si>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</si>
  <si>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</si>
  <si>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</si>
  <si>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</si>
  <si>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</si>
  <si>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</si>
  <si>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</si>
  <si>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</si>
  <si>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</si>
  <si>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</si>
  <si>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</si>
  <si>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</si>
  <si>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</si>
  <si>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</si>
  <si>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</si>
  <si>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</si>
  <si>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</si>
  <si>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</si>
  <si>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</si>
  <si>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</si>
  <si>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</si>
  <si>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</si>
  <si>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</si>
  <si>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</si>
  <si>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</si>
  <si>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</si>
  <si>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</si>
  <si>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</si>
  <si>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</si>
  <si>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</si>
  <si>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</si>
  <si>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</si>
  <si>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</si>
  <si>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</si>
  <si>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</si>
  <si>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</si>
  <si>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</si>
  <si>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</si>
  <si>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</si>
  <si>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</si>
  <si>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</si>
  <si>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</si>
  <si>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</si>
  <si>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</si>
  <si>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</si>
  <si>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</si>
  <si>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</si>
  <si>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</si>
  <si>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</si>
  <si>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</si>
  <si>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</si>
  <si>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</si>
  <si>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</si>
  <si>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</si>
  <si>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</si>
  <si>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</si>
  <si>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</si>
  <si>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</si>
  <si>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</si>
  <si>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</si>
  <si>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</si>
  <si>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</si>
  <si>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</si>
  <si>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</si>
  <si>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</si>
  <si>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</si>
  <si>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</si>
  <si>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</si>
  <si>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</si>
  <si>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</si>
  <si>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</si>
  <si>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</si>
  <si>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</si>
  <si>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</si>
  <si>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</si>
  <si>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</si>
  <si>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</si>
  <si>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</si>
  <si>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</si>
  <si>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</si>
  <si>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</si>
  <si>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</si>
  <si>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</si>
  <si>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</si>
  <si>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</si>
  <si>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</si>
  <si>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</si>
  <si>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</si>
  <si>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</si>
  <si>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</si>
  <si>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</si>
  <si>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</si>
  <si>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</si>
  <si>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</si>
  <si>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</si>
  <si>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</si>
  <si>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</si>
  <si>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</si>
  <si>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</si>
  <si>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</si>
  <si>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</si>
  <si>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</si>
  <si>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</si>
  <si>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</si>
  <si>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</si>
  <si>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</si>
  <si>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</si>
  <si>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</si>
  <si>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</si>
  <si>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</si>
  <si>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</si>
  <si>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</si>
  <si>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</si>
  <si>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</si>
  <si>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</si>
  <si>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</si>
  <si>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</si>
  <si>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</si>
  <si>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</si>
  <si>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</si>
  <si>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</si>
  <si>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</si>
  <si>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</si>
  <si>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</si>
  <si>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</si>
  <si>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</si>
  <si>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</si>
  <si>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</si>
  <si>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</si>
  <si>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</si>
  <si>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</si>
  <si>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</si>
  <si>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</si>
  <si>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</si>
  <si>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</si>
  <si>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</si>
  <si>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</si>
  <si>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</si>
  <si>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</si>
  <si>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</si>
  <si>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</si>
  <si>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</si>
  <si>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</si>
  <si>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</si>
  <si>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</si>
  <si>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</si>
  <si>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</si>
  <si>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</si>
  <si>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</si>
  <si>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</si>
  <si>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</si>
  <si>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</si>
  <si>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</si>
  <si>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</si>
  <si>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</si>
  <si>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</si>
  <si>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</si>
  <si>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</si>
  <si>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</si>
  <si>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</si>
  <si>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</si>
  <si>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</si>
  <si>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</si>
  <si>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</si>
  <si>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</si>
  <si>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</si>
  <si>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</si>
  <si>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</si>
  <si>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</si>
  <si>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</si>
  <si>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</si>
  <si>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</si>
  <si>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</si>
  <si>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</si>
  <si>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</si>
  <si>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</si>
  <si>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</si>
  <si>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</si>
  <si>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</si>
  <si>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</si>
  <si>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</si>
  <si>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</si>
  <si>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</si>
  <si>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</si>
  <si>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</si>
  <si>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</si>
  <si>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</si>
  <si>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</si>
  <si>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</si>
  <si>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</si>
  <si>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</si>
  <si>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</si>
  <si>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</si>
  <si>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</si>
  <si>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</si>
  <si>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</si>
  <si>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</si>
  <si>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</si>
  <si>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</si>
  <si>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</si>
  <si>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</si>
  <si>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</si>
  <si>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</si>
  <si>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</si>
  <si>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</si>
  <si>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</si>
  <si>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</si>
  <si>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</si>
  <si>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</si>
  <si>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</si>
  <si>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</si>
  <si>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</si>
  <si>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</si>
  <si>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</si>
  <si>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</si>
  <si>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</si>
  <si>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</si>
  <si>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</si>
  <si>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</si>
  <si>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</si>
  <si>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</si>
  <si>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</si>
  <si>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</si>
  <si>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</si>
  <si>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</si>
  <si>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</si>
  <si>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</si>
  <si>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</si>
  <si>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</si>
  <si>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</si>
  <si>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</si>
  <si>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</si>
  <si>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</si>
  <si>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</si>
  <si>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</si>
  <si>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</si>
  <si>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</si>
  <si>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</si>
  <si>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</si>
  <si>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</si>
  <si>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</si>
  <si>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</si>
  <si>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</si>
  <si>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</si>
  <si>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</si>
  <si>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</si>
  <si>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</si>
  <si>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</si>
  <si>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</si>
  <si>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</si>
  <si>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</si>
  <si>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</si>
  <si>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</si>
  <si>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</si>
  <si>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</si>
  <si>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</si>
  <si>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</si>
  <si>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</si>
  <si>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</si>
  <si>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</si>
  <si>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</si>
  <si>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</si>
  <si>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</si>
  <si>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</si>
  <si>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</si>
  <si>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</si>
  <si>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</si>
  <si>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</si>
  <si>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</si>
  <si>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</si>
  <si>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</si>
  <si>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</si>
  <si>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</si>
  <si>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</si>
  <si>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</si>
  <si>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</si>
  <si>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</si>
  <si>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</si>
  <si>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</si>
  <si>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</si>
  <si>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</si>
  <si>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</si>
  <si>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</si>
  <si>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</si>
  <si>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</si>
  <si>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</si>
  <si>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</si>
  <si>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</si>
  <si>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</si>
  <si>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</si>
  <si>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</si>
  <si>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</si>
  <si>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</si>
  <si>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 xml:space="preserve">NOMBRE: </t>
  </si>
  <si>
    <t xml:space="preserve">CARGO: </t>
  </si>
  <si>
    <t>CUENTA DE CORREO INSTITUCIONAL:</t>
  </si>
  <si>
    <t>EXTENSIÓN:</t>
  </si>
  <si>
    <t>TELÉFONO DE CONTACTO:</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</si>
  <si>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</si>
  <si>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</si>
  <si>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</si>
  <si>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</si>
  <si>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</si>
  <si>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</si>
  <si>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</si>
  <si>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</si>
  <si>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</si>
  <si>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</si>
  <si>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</si>
  <si>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</si>
  <si>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</si>
  <si>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</si>
  <si>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</si>
  <si>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</si>
  <si>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</si>
  <si>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</si>
  <si>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</si>
  <si>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</si>
  <si>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</si>
  <si>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</si>
  <si>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</si>
  <si>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</si>
  <si>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</si>
  <si>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</si>
  <si>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</si>
  <si>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</si>
  <si>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</si>
  <si>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</si>
  <si>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</si>
  <si>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</si>
  <si>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</si>
  <si>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</si>
  <si>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</si>
  <si>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</si>
  <si>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</si>
  <si>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</si>
  <si>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</si>
  <si>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</si>
  <si>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</si>
  <si>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</si>
  <si>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</si>
  <si>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</si>
  <si>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</si>
  <si>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</si>
  <si>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</si>
  <si>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</si>
  <si>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</si>
  <si>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</si>
  <si>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</si>
  <si>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</si>
  <si>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</si>
  <si>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</si>
  <si>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</si>
  <si>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</si>
  <si>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</si>
  <si>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</si>
  <si>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</si>
  <si>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</si>
  <si>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</si>
  <si>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</si>
  <si>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</si>
  <si>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</si>
  <si>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</si>
  <si>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</si>
  <si>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</si>
  <si>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</si>
  <si>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</si>
  <si>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</si>
  <si>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</si>
  <si>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</si>
  <si>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</si>
  <si>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</si>
  <si>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</si>
  <si>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</si>
  <si>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</si>
  <si>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</si>
  <si>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No se lleva a cabo dicha actividad ya que se esta en espera de la afectación presupuestal para su cancelación y sustituir por otra actividad social a realizar.</t>
  </si>
  <si>
    <t>U026_APOYOS Y SERVICIOS SOCIALES</t>
  </si>
  <si>
    <t xml:space="preserve">10. Reducción de las desigualdades </t>
  </si>
  <si>
    <t xml:space="preserve">MIDE EL NÚMERO DE HABITANTES QUE MIDEN APOYO ECONÓMICO EN ESPECIE </t>
  </si>
  <si>
    <t>número de habitantes que reciben el apoyo / número de habitantes de la demarcación</t>
  </si>
  <si>
    <t xml:space="preserve">Lista de beneficiarios, ordenes de pago entregadas, las cuales estarán disponibles para consulta en la Dirección de Salud. </t>
  </si>
  <si>
    <t xml:space="preserve">PERSONAS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</si>
</sst>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1">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sz val="10"/>
      <color rgb="FFFF0000"/>
      <name val="Source Sans Pro"/>
      <family val="2"/>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20">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165" fontId="19" fillId="0" borderId="1" xfId="4" applyNumberFormat="1" applyFont="1" applyBorder="1" applyAlignment="1" applyProtection="1">
      <alignment horizontal="center" vertical="center" wrapText="1"/>
      <protection hidden="1"/>
    </xf>
    <xf numFmtId="165" fontId="15" fillId="0" borderId="1" xfId="1" applyNumberFormat="1" applyFont="1" applyBorder="1" applyAlignment="1" applyProtection="1">
      <alignment horizontal="center" vertical="center" wrapText="1"/>
      <protection locked="0"/>
    </xf>
    <xf numFmtId="9" fontId="27" fillId="0" borderId="1" xfId="4" applyFont="1" applyBorder="1" applyAlignment="1" applyProtection="1">
      <alignment horizontal="center" vertical="center" wrapText="1"/>
      <protection hidden="1"/>
    </xf>
    <xf numFmtId="0" fontId="28" fillId="8" borderId="1" xfId="1" applyFont="1" applyFill="1" applyBorder="1" applyAlignment="1" applyProtection="1">
      <alignment horizontal="center" vertical="center" wrapText="1"/>
      <protection hidden="1"/>
    </xf>
    <xf numFmtId="0" fontId="29" fillId="8" borderId="1" xfId="1" applyFont="1" applyFill="1" applyBorder="1" applyAlignment="1" applyProtection="1">
      <alignment horizontal="center" vertical="center" wrapText="1"/>
      <protection hidden="1"/>
    </xf>
    <xf numFmtId="0" fontId="30" fillId="0" borderId="1" xfId="1" applyFont="1" applyBorder="1" applyAlignment="1" applyProtection="1">
      <alignment vertical="top" wrapText="1"/>
      <protection hidden="1"/>
    </xf>
    <xf numFmtId="9" fontId="15" fillId="0" borderId="1" xfId="1" applyNumberFormat="1" applyFont="1" applyBorder="1" applyAlignment="1" applyProtection="1">
      <alignment horizontal="center" vertical="center" wrapText="1"/>
      <protection locked="0"/>
    </xf>
    <xf numFmtId="9" fontId="16" fillId="0" borderId="1" xfId="1" applyNumberFormat="1" applyFont="1" applyBorder="1" applyAlignment="1" applyProtection="1">
      <alignment horizontal="center" vertical="center" wrapText="1"/>
      <protection hidden="1"/>
    </xf>
    <xf numFmtId="0" fontId="16" fillId="0" borderId="1" xfId="1" applyFont="1" applyBorder="1" applyAlignment="1" applyProtection="1">
      <alignment horizontal="justify" vertical="center" wrapText="1"/>
      <protection hidden="1"/>
    </xf>
    <xf numFmtId="0" fontId="28" fillId="8" borderId="1" xfId="1" applyFont="1" applyFill="1" applyBorder="1" applyAlignment="1" applyProtection="1">
      <alignment horizontal="center" vertical="center" wrapText="1"/>
      <protection hidden="1"/>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22" fillId="4" borderId="0" xfId="0" applyFont="1" applyFill="1" applyBorder="1" applyAlignment="1" applyProtection="1">
      <alignment horizontal="center" vertical="center"/>
      <protection hidden="1"/>
    </xf>
    <xf numFmtId="0" fontId="22" fillId="4" borderId="10" xfId="0" applyFont="1" applyFill="1" applyBorder="1" applyAlignment="1" applyProtection="1">
      <alignment horizontal="center"/>
      <protection hidden="1"/>
    </xf>
    <xf numFmtId="0" fontId="22" fillId="4" borderId="0" xfId="0" applyFont="1" applyFill="1" applyBorder="1" applyAlignment="1" applyProtection="1">
      <alignment horizontal="center"/>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locked="0"/>
    </xf>
    <xf numFmtId="0" fontId="28" fillId="8" borderId="4" xfId="1" applyFont="1" applyFill="1" applyBorder="1" applyAlignment="1" applyProtection="1">
      <alignment horizontal="center" vertical="center" wrapText="1"/>
      <protection hidden="1"/>
    </xf>
    <xf numFmtId="0" fontId="28" fillId="8" borderId="6" xfId="1" applyFont="1" applyFill="1" applyBorder="1" applyAlignment="1" applyProtection="1">
      <alignment horizontal="center" vertical="center" wrapText="1"/>
      <protection hidden="1"/>
    </xf>
    <xf numFmtId="0" fontId="28" fillId="8" borderId="5"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49">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1" totalsRowShown="0" headerRowDxfId="12" headerRowBorderDxfId="11" tableBorderDxfId="10" totalsRowBorderDxfId="9">
  <autoFilter ref="A1:C111"/>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5"/>
  <sheetViews>
    <sheetView showGridLines="0" tabSelected="1" topLeftCell="H33" zoomScale="53" zoomScaleNormal="53" zoomScaleSheetLayoutView="33" zoomScalePageLayoutView="55" workbookViewId="0">
      <selection activeCell="AB42" sqref="AB42"/>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66.75" customHeight="1">
      <c r="A5" s="63"/>
      <c r="B5" s="62"/>
      <c r="C5" s="112" t="s">
        <v>16553</v>
      </c>
      <c r="D5" s="112"/>
      <c r="E5" s="112"/>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G5"/>
      <c r="AH5"/>
    </row>
    <row r="6" spans="1:34" s="41" customFormat="1" ht="40.5" customHeight="1">
      <c r="A6" s="63"/>
      <c r="B6" s="62"/>
      <c r="C6" s="115" t="s">
        <v>15427</v>
      </c>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G6"/>
      <c r="AH6"/>
    </row>
    <row r="7" spans="1:34" ht="54" customHeight="1">
      <c r="C7" s="113" t="s">
        <v>15428</v>
      </c>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G7"/>
      <c r="AH7"/>
    </row>
    <row r="8" spans="1:34" ht="25.5" customHeight="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G8"/>
      <c r="AH8"/>
    </row>
    <row r="9" spans="1:34" ht="46.5" customHeight="1">
      <c r="C9" s="108" t="s">
        <v>224</v>
      </c>
      <c r="D9" s="109"/>
      <c r="E9" s="109"/>
      <c r="F9" s="109"/>
      <c r="G9" s="109"/>
      <c r="H9" s="110"/>
      <c r="I9" s="108" t="str">
        <f>IFERROR(VLOOKUP('IR PP'!V9,Cat_URG!B1:C111,2,FALSE)," ")</f>
        <v>ALCALDÍA TLALPAN</v>
      </c>
      <c r="J9" s="109"/>
      <c r="K9" s="109"/>
      <c r="L9" s="109"/>
      <c r="M9" s="109"/>
      <c r="N9" s="109"/>
      <c r="O9" s="109"/>
      <c r="P9" s="109"/>
      <c r="Q9" s="109"/>
      <c r="R9" s="109"/>
      <c r="S9" s="109"/>
      <c r="T9" s="111" t="s">
        <v>15425</v>
      </c>
      <c r="U9" s="111"/>
      <c r="V9" s="116" t="s">
        <v>5053</v>
      </c>
      <c r="W9" s="116"/>
      <c r="X9" s="116"/>
      <c r="Y9" s="111" t="s">
        <v>15426</v>
      </c>
      <c r="Z9" s="111"/>
      <c r="AA9" s="111"/>
      <c r="AB9" s="108" t="s">
        <v>15433</v>
      </c>
      <c r="AC9" s="109"/>
      <c r="AD9" s="109"/>
      <c r="AE9" s="110"/>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13" t="s">
        <v>223</v>
      </c>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row>
    <row r="12" spans="1:34" ht="68.25" customHeight="1">
      <c r="B12" s="62" t="s">
        <v>15441</v>
      </c>
      <c r="C12" s="96" t="s">
        <v>16471</v>
      </c>
      <c r="D12" s="96" t="s">
        <v>16479</v>
      </c>
      <c r="E12" s="96" t="s">
        <v>16480</v>
      </c>
      <c r="F12" s="96" t="s">
        <v>16482</v>
      </c>
      <c r="G12" s="96" t="s">
        <v>16546</v>
      </c>
      <c r="H12" s="96" t="s">
        <v>15429</v>
      </c>
      <c r="I12" s="101" t="s">
        <v>15430</v>
      </c>
      <c r="J12" s="101"/>
      <c r="K12" s="101"/>
      <c r="L12" s="96" t="s">
        <v>16551</v>
      </c>
      <c r="M12" s="101" t="s">
        <v>16552</v>
      </c>
      <c r="N12" s="101"/>
      <c r="O12" s="101"/>
      <c r="P12" s="101" t="s">
        <v>15436</v>
      </c>
      <c r="Q12" s="101"/>
      <c r="R12" s="101"/>
      <c r="S12" s="117" t="s">
        <v>16545</v>
      </c>
      <c r="T12" s="118"/>
      <c r="U12" s="119"/>
      <c r="V12" s="95" t="s">
        <v>15435</v>
      </c>
      <c r="W12" s="96" t="s">
        <v>15437</v>
      </c>
      <c r="X12" s="96" t="s">
        <v>15438</v>
      </c>
      <c r="Y12" s="96" t="s">
        <v>15439</v>
      </c>
      <c r="Z12" s="96" t="s">
        <v>15440</v>
      </c>
      <c r="AA12" s="96" t="s">
        <v>16548</v>
      </c>
      <c r="AB12" s="96" t="s">
        <v>16554</v>
      </c>
      <c r="AC12" s="96" t="s">
        <v>16555</v>
      </c>
      <c r="AD12" s="96" t="s">
        <v>16556</v>
      </c>
      <c r="AE12" s="96" t="s">
        <v>16549</v>
      </c>
    </row>
    <row r="13" spans="1:34" ht="129.94999999999999" customHeight="1">
      <c r="A13" s="64">
        <v>1</v>
      </c>
      <c r="B13" s="65" t="str">
        <f t="shared" ref="B13:B47" si="0">CONCATENATE($V$9,H13)</f>
        <v>02CD14E118</v>
      </c>
      <c r="C13" s="75">
        <f>IFERROR(VLOOKUP(B13,Concentrado_PB!K$3:AP$1031,2,0)," ")</f>
        <v>5</v>
      </c>
      <c r="D13" s="75">
        <f>IFERROR(VLOOKUP(B13,Concentrado_PB!K$3:AP$1031,4,0)," ")</f>
        <v>1</v>
      </c>
      <c r="E13" s="75">
        <f>IFERROR(VLOOKUP(B13,Concentrado_PB!K$3:AP$1031,6,0)," ")</f>
        <v>11</v>
      </c>
      <c r="F13" s="76" t="str">
        <f>IFERROR(VLOOKUP(V$9&amp;A13,Concentrado_PB!A2:BX1031,27,0)," ")</f>
        <v>1.7.1</v>
      </c>
      <c r="G13" s="77" t="str">
        <f>IFERROR(VLOOKUP(V$9&amp;A13,Concentrado_PB!A2:BX1031,20,0)," ")</f>
        <v>16. Paz, justicia e instituciones sólidas</v>
      </c>
      <c r="H13" s="75" t="str">
        <f>IFERROR(VLOOKUP(V$9&amp;A13,Concentrado_PB!A$3:I$1031,8,0),"")</f>
        <v>E118</v>
      </c>
      <c r="I13" s="100" t="str">
        <f>IFERROR(VLOOKUP(V$9&amp;A13,Concentrado_PB!A$3:I$1031,9,0)," ")</f>
        <v>E118_ACCIONES POLICIALES Y PREVENCIÓN DEL DELITO</v>
      </c>
      <c r="J13" s="100"/>
      <c r="K13" s="100"/>
      <c r="L13" s="75">
        <f>IFERROR(VLOOKUP(B13,Concentrado_PB!K2:AP1031,24,0)," ")</f>
        <v>1</v>
      </c>
      <c r="M13" s="100" t="str">
        <f>IFERROR(VLOOKUP(B13,Concentrado_PB!K$2:AP$1031,25,0)," ")</f>
        <v>IMPLEMENTAR ACCIONES QUE PERMITAN DISEÑAR UNA ESTRATEGIA INTEGRAL, QUE REDUZCAN LOS INDICES DE INSEGURIDAD EN LA DEMARCACION 3</v>
      </c>
      <c r="N13" s="100"/>
      <c r="O13" s="100"/>
      <c r="P13" s="100" t="str">
        <f>IFERROR(VLOOKUP(B13,Concentrado_PB!K$2:AP$1031,26,0)," ")</f>
        <v xml:space="preserve">NUMERO DE HECHOS VIOLENTOS OCURRIDOS EN LA ALCALDIA DURANTE EL PERIODO DE 2020 / NUMERO DE HECHOS VIOLENTOS OCURRIDOS EN LA ALCALDIA DURANTE EL PERIODO DE 2021 </v>
      </c>
      <c r="Q13" s="100"/>
      <c r="R13" s="100"/>
      <c r="S13" s="102" t="str">
        <f>IFERROR(VLOOKUP(B13,Concentrado_PB!K$2:AP$1031,28,0)," ")</f>
        <v>INFORMACION RESERVADA EMITIDA POR LA FISCALIA GENERAL DE LA REPUBLICA. DIRECCION DE SEGURIDAD PUBLICA DEL ALCALDIA, UBICADA EN PLAZA DE LA CONSTITUCION NO. 1 COLONIA TLALPAN CENTRO</v>
      </c>
      <c r="T13" s="103"/>
      <c r="U13" s="104"/>
      <c r="V13" s="75" t="str">
        <f>IFERROR(VLOOKUP(B13,Concentrado_PB!K$2:AP$1031,27,0)," ")</f>
        <v>PORCENTAJE</v>
      </c>
      <c r="W13" s="75">
        <f>IFERROR(VLOOKUP(B13,Concentrado_PB!K$2:AP$1031,29,0)," ")</f>
        <v>0</v>
      </c>
      <c r="X13" s="75">
        <f>IFERROR(VLOOKUP(B13,Concentrado_PB!K$2:AP$1031,30,0)," ")</f>
        <v>0.25</v>
      </c>
      <c r="Y13" s="75">
        <f>IFERROR(VLOOKUP(B13,Concentrado_PB!K$2:AP$1031,31,0)," ")</f>
        <v>0.75</v>
      </c>
      <c r="Z13" s="75">
        <f>IFERROR(VLOOKUP(B13,Concentrado_PB!K$2:AP$1031,32,0)," ")</f>
        <v>1</v>
      </c>
      <c r="AA13" s="78"/>
      <c r="AB13" s="93"/>
      <c r="AC13" s="92"/>
      <c r="AD13" s="94" t="str">
        <f>IFERROR((AC13/AB13)," ")</f>
        <v xml:space="preserve"> </v>
      </c>
      <c r="AE13" s="79"/>
      <c r="AG13" s="49"/>
    </row>
    <row r="14" spans="1:34" ht="129.94999999999999" customHeight="1">
      <c r="A14" s="64">
        <v>2</v>
      </c>
      <c r="B14" s="65" t="str">
        <f t="shared" si="0"/>
        <v>02CD14E122</v>
      </c>
      <c r="C14" s="75">
        <f>IFERROR(VLOOKUP(B14,Concentrado_PB!K$3:AP$1031,2,0)," ")</f>
        <v>2</v>
      </c>
      <c r="D14" s="75">
        <f>IFERROR(VLOOKUP(B14,Concentrado_PB!K$3:AP$1031,4,0)," ")</f>
        <v>3</v>
      </c>
      <c r="E14" s="75">
        <f>IFERROR(VLOOKUP(B14,Concentrado_PB!K$3:AP$1031,6,0)," ")</f>
        <v>4</v>
      </c>
      <c r="F14" s="76" t="str">
        <f>IFERROR(VLOOKUP(V$9&amp;A14,Concentrado_PB!A3:BX1032,27,0)," ")</f>
        <v>2.1.4</v>
      </c>
      <c r="G14" s="77" t="str">
        <f>IFERROR(VLOOKUP(V$9&amp;A14,Concentrado_PB!A3:BX1032,20,0)," ")</f>
        <v>11. Ciudades y comunidades sostenibles</v>
      </c>
      <c r="H14" s="75" t="str">
        <f>IFERROR(VLOOKUP(V$9&amp;A14,Concentrado_PB!A$3:I$1031,8,0),"")</f>
        <v>E122</v>
      </c>
      <c r="I14" s="100" t="str">
        <f>IFERROR(VLOOKUP(V$9&amp;A14,Concentrado_PB!A$3:I$1031,9,0)," ")</f>
        <v>E122_REFORESTACIÓN EN SUELO DE CONSERVACIÓN</v>
      </c>
      <c r="J14" s="100"/>
      <c r="K14" s="100"/>
      <c r="L14" s="75">
        <f>IFERROR(VLOOKUP(B14,Concentrado_PB!K3:AP1032,24,0)," ")</f>
        <v>1</v>
      </c>
      <c r="M14" s="100" t="str">
        <f>IFERROR(VLOOKUP(B14,Concentrado_PB!K$2:AP$1031,25,0)," ")</f>
        <v xml:space="preserve">CONTRIBUIR AL MEJORAMIENTO DEL MEDIO AMBIENTE, MEDIANTE ACCIONES Y PROYECTOS QUE PRESERVEN LOS SERVICIOS AMBIENTALES DE LOS BOSQUES, AREAS NATURALES PROTEGIDAS Y SUELO DE CONSERVACION </v>
      </c>
      <c r="N14" s="100"/>
      <c r="O14" s="100"/>
      <c r="P14" s="100" t="str">
        <f>IFERROR(VLOOKUP(B14,Concentrado_PB!K$2:AP$1031,26,0)," ")</f>
        <v>INDICE DE MEJORA EN LOS SERVICIOS AMBIENTALES</v>
      </c>
      <c r="Q14" s="100"/>
      <c r="R14" s="100"/>
      <c r="S14" s="102" t="str">
        <f>IFERROR(VLOOKUP(B14,Concentrado_PB!K$2:AP$1031,28,0)," ")</f>
        <v xml:space="preserve"> A TRAVES DE ENCUESTAS</v>
      </c>
      <c r="T14" s="103"/>
      <c r="U14" s="104"/>
      <c r="V14" s="75" t="str">
        <f>IFERROR(VLOOKUP(B14,Concentrado_PB!K$2:AP$1031,27,0)," ")</f>
        <v>INDICE</v>
      </c>
      <c r="W14" s="75">
        <f>IFERROR(VLOOKUP(B14,Concentrado_PB!K$2:AP$1031,29,0)," ")</f>
        <v>0</v>
      </c>
      <c r="X14" s="75">
        <f>IFERROR(VLOOKUP(B14,Concentrado_PB!K$2:AP$1031,30,0)," ")</f>
        <v>0.05</v>
      </c>
      <c r="Y14" s="75">
        <f>IFERROR(VLOOKUP(B14,Concentrado_PB!K$2:AP$1031,31,0)," ")</f>
        <v>0.15</v>
      </c>
      <c r="Z14" s="75">
        <f>IFERROR(VLOOKUP(B14,Concentrado_PB!K$2:AP$1031,32,0)," ")</f>
        <v>0.3</v>
      </c>
      <c r="AA14" s="78"/>
      <c r="AB14" s="93"/>
      <c r="AC14" s="92"/>
      <c r="AD14" s="94" t="str">
        <f t="shared" ref="AD14:AD47" si="1">IFERROR((AC14/AB14)," ")</f>
        <v xml:space="preserve"> </v>
      </c>
      <c r="AE14" s="79"/>
      <c r="AG14" s="50"/>
    </row>
    <row r="15" spans="1:34" ht="129.94999999999999" customHeight="1">
      <c r="A15" s="64">
        <v>3</v>
      </c>
      <c r="B15" s="65" t="str">
        <f t="shared" si="0"/>
        <v>02CD14E123</v>
      </c>
      <c r="C15" s="75">
        <f>IFERROR(VLOOKUP(B15,Concentrado_PB!K$3:AP$1031,2,0)," ")</f>
        <v>2</v>
      </c>
      <c r="D15" s="75">
        <f>IFERROR(VLOOKUP(B15,Concentrado_PB!K$3:AP$1031,4,0)," ")</f>
        <v>3</v>
      </c>
      <c r="E15" s="75">
        <f>IFERROR(VLOOKUP(B15,Concentrado_PB!K$3:AP$1031,6,0)," ")</f>
        <v>3</v>
      </c>
      <c r="F15" s="76" t="str">
        <f>IFERROR(VLOOKUP(V$9&amp;A15,Concentrado_PB!A4:BX1033,27,0)," ")</f>
        <v>2.1.1</v>
      </c>
      <c r="G15" s="77" t="str">
        <f>IFERROR(VLOOKUP(V$9&amp;A15,Concentrado_PB!A4:BX1033,20,0)," ")</f>
        <v>11. Ciudades y comunidades sostenibles</v>
      </c>
      <c r="H15" s="75" t="str">
        <f>IFERROR(VLOOKUP(V$9&amp;A15,Concentrado_PB!A$3:I$1031,8,0),"")</f>
        <v>E123</v>
      </c>
      <c r="I15" s="100" t="str">
        <f>IFERROR(VLOOKUP(V$9&amp;A15,Concentrado_PB!A$3:I$1031,9,0)," ")</f>
        <v>E123_MANEJO INTEGRAL DE RESIDUOS SÓLIDOS URBANOS</v>
      </c>
      <c r="J15" s="100"/>
      <c r="K15" s="100"/>
      <c r="L15" s="75">
        <f>IFERROR(VLOOKUP(B15,Concentrado_PB!K4:AP1033,24,0)," ")</f>
        <v>1</v>
      </c>
      <c r="M15" s="100" t="str">
        <f>IFERROR(VLOOKUP(B15,Concentrado_PB!K$2:AP$1031,25,0)," ")</f>
        <v>RECOLECCION, TRATAMIENTO Y DISPOSICION FINAL DE DESECHOS SOLIDOS Y PELIGROSOS, DE 410,000 TONELADAS</v>
      </c>
      <c r="N15" s="100"/>
      <c r="O15" s="100"/>
      <c r="P15" s="100" t="str">
        <f>IFERROR(VLOOKUP(B15,Concentrado_PB!K$2:AP$1031,26,0)," ")</f>
        <v>NO. DE TONELADAS RECOLECTADAS / NO. DE TONELADAS PROGRAMADAS X 100</v>
      </c>
      <c r="Q15" s="100"/>
      <c r="R15" s="100"/>
      <c r="S15" s="102" t="str">
        <f>IFERROR(VLOOKUP(B15,Concentrado_PB!K$2:AP$1031,28,0)," ")</f>
        <v>REPORTES MENSUALES Y TRIMESTRALES, DEMANDA CIUDADANA.</v>
      </c>
      <c r="T15" s="103"/>
      <c r="U15" s="104"/>
      <c r="V15" s="75" t="str">
        <f>IFERROR(VLOOKUP(B15,Concentrado_PB!K$2:AP$1031,27,0)," ")</f>
        <v>TONELADA</v>
      </c>
      <c r="W15" s="75">
        <f>IFERROR(VLOOKUP(B15,Concentrado_PB!K$2:AP$1031,29,0)," ")</f>
        <v>0.25</v>
      </c>
      <c r="X15" s="75">
        <f>IFERROR(VLOOKUP(B15,Concentrado_PB!K$2:AP$1031,30,0)," ")</f>
        <v>0.5</v>
      </c>
      <c r="Y15" s="75">
        <f>IFERROR(VLOOKUP(B15,Concentrado_PB!K$2:AP$1031,31,0)," ")</f>
        <v>0.75</v>
      </c>
      <c r="Z15" s="75">
        <f>IFERROR(VLOOKUP(B15,Concentrado_PB!K$2:AP$1031,32,0)," ")</f>
        <v>1</v>
      </c>
      <c r="AA15" s="78"/>
      <c r="AB15" s="93"/>
      <c r="AC15" s="92"/>
      <c r="AD15" s="94" t="str">
        <f t="shared" si="1"/>
        <v xml:space="preserve"> </v>
      </c>
      <c r="AE15" s="79"/>
    </row>
    <row r="16" spans="1:34" ht="129.94999999999999" customHeight="1">
      <c r="A16" s="64">
        <v>4</v>
      </c>
      <c r="B16" s="65" t="str">
        <f t="shared" si="0"/>
        <v>02CD14E124</v>
      </c>
      <c r="C16" s="75">
        <f>IFERROR(VLOOKUP(B16,Concentrado_PB!K$3:AP$1031,2,0)," ")</f>
        <v>3</v>
      </c>
      <c r="D16" s="75" t="str">
        <f>IFERROR(VLOOKUP(B16,Concentrado_PB!K$3:AP$1031,4,0)," ")</f>
        <v>1</v>
      </c>
      <c r="E16" s="75">
        <f>IFERROR(VLOOKUP(B16,Concentrado_PB!K$3:AP$1031,6,0)," ")</f>
        <v>1</v>
      </c>
      <c r="F16" s="76" t="str">
        <f>IFERROR(VLOOKUP(V$9&amp;A16,Concentrado_PB!A5:BX1034,27,0)," ")</f>
        <v>2.2.1</v>
      </c>
      <c r="G16" s="77" t="str">
        <f>IFERROR(VLOOKUP(V$9&amp;A16,Concentrado_PB!A5:BX1034,20,0)," ")</f>
        <v>11. Ciudades y comunidades sostenibles</v>
      </c>
      <c r="H16" s="75" t="str">
        <f>IFERROR(VLOOKUP(V$9&amp;A16,Concentrado_PB!A$3:I$1031,8,0),"")</f>
        <v>E124</v>
      </c>
      <c r="I16" s="100" t="str">
        <f>IFERROR(VLOOKUP(V$9&amp;A16,Concentrado_PB!A$3:I$1031,9,0)," ")</f>
        <v>E124_PROGRAMA INTEGRAL DE MOVILIDAD INTELIGENTE</v>
      </c>
      <c r="J16" s="100"/>
      <c r="K16" s="100"/>
      <c r="L16" s="75">
        <f>IFERROR(VLOOKUP(B16,Concentrado_PB!K5:AP1034,24,0)," ")</f>
        <v>1</v>
      </c>
      <c r="M16" s="100" t="str">
        <f>IFERROR(VLOOKUP(B16,Concentrado_PB!K$2:AP$1031,25,0)," ")</f>
        <v xml:space="preserve">MEJORAR LA MOVILIDAD DE LA POBLACION A TRAVES DE ACCIONES DE CONSERVACION, MANTENIMIENTO Y REHABILITACION </v>
      </c>
      <c r="N16" s="100"/>
      <c r="O16" s="100"/>
      <c r="P16" s="100" t="str">
        <f>IFERROR(VLOOKUP(B16,Concentrado_PB!K$2:AP$1031,26,0)," ")</f>
        <v xml:space="preserve"> NUMERO DE PERSONAS BENEFICIADAS /  NUMERO DE POBLACION TOTAL 677,000*100</v>
      </c>
      <c r="Q16" s="100"/>
      <c r="R16" s="100"/>
      <c r="S16" s="102" t="str">
        <f>IFERROR(VLOOKUP(B16,Concentrado_PB!K$2:AP$1031,28,0),"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03"/>
      <c r="U16" s="104"/>
      <c r="V16" s="75" t="str">
        <f>IFERROR(VLOOKUP(B16,Concentrado_PB!K$2:AP$1031,27,0)," ")</f>
        <v>PORCENTAJE</v>
      </c>
      <c r="W16" s="75">
        <f>IFERROR(VLOOKUP(B16,Concentrado_PB!K$2:AP$1031,29,0)," ")</f>
        <v>0.1</v>
      </c>
      <c r="X16" s="75">
        <f>IFERROR(VLOOKUP(B16,Concentrado_PB!K$2:AP$1031,30,0)," ")</f>
        <v>0.3</v>
      </c>
      <c r="Y16" s="75">
        <f>IFERROR(VLOOKUP(B16,Concentrado_PB!K$2:AP$1031,31,0)," ")</f>
        <v>0.6</v>
      </c>
      <c r="Z16" s="75">
        <f>IFERROR(VLOOKUP(B16,Concentrado_PB!K$2:AP$1031,32,0)," ")</f>
        <v>1</v>
      </c>
      <c r="AA16" s="78"/>
      <c r="AB16" s="93"/>
      <c r="AC16" s="92"/>
      <c r="AD16" s="94" t="str">
        <f t="shared" si="1"/>
        <v xml:space="preserve"> </v>
      </c>
      <c r="AE16" s="79"/>
    </row>
    <row r="17" spans="1:31" ht="129.94999999999999" customHeight="1">
      <c r="A17" s="64">
        <v>5</v>
      </c>
      <c r="B17" s="65" t="str">
        <f t="shared" si="0"/>
        <v>02CD14E134</v>
      </c>
      <c r="C17" s="75">
        <f>IFERROR(VLOOKUP(B17,Concentrado_PB!K$3:AP$1031,2,0)," ")</f>
        <v>1</v>
      </c>
      <c r="D17" s="75">
        <f>IFERROR(VLOOKUP(B17,Concentrado_PB!K$3:AP$1031,4,0)," ")</f>
        <v>6</v>
      </c>
      <c r="E17" s="75">
        <f>IFERROR(VLOOKUP(B17,Concentrado_PB!K$3:AP$1031,6,0)," ")</f>
        <v>1</v>
      </c>
      <c r="F17" s="76" t="str">
        <f>IFERROR(VLOOKUP(V$9&amp;A17,Concentrado_PB!A6:BX1035,27,0)," ")</f>
        <v>2.6.8</v>
      </c>
      <c r="G17" s="77" t="str">
        <f>IFERROR(VLOOKUP(V$9&amp;A17,Concentrado_PB!A6:BX1035,20,0)," ")</f>
        <v xml:space="preserve">10. Reducción de las desigualdades </v>
      </c>
      <c r="H17" s="75" t="str">
        <f>IFERROR(VLOOKUP(V$9&amp;A17,Concentrado_PB!A$3:I$1031,8,0),"")</f>
        <v>E134</v>
      </c>
      <c r="I17" s="100" t="str">
        <f>IFERROR(VLOOKUP(V$9&amp;A17,Concentrado_PB!A$3:I$1031,9,0)," ")</f>
        <v>E134_ATENCIÓN INTEGRAL PARA EL DESARROLLO INFANTIL</v>
      </c>
      <c r="J17" s="100"/>
      <c r="K17" s="100"/>
      <c r="L17" s="75">
        <f>IFERROR(VLOOKUP(B17,Concentrado_PB!K6:AP1035,24,0)," ")</f>
        <v>450</v>
      </c>
      <c r="M17" s="100" t="str">
        <f>IFERROR(VLOOKUP(B17,Concentrado_PB!K$2:AP$1031,25,0)," ")</f>
        <v>PROVEER A LOS 5 CENTROS DE DESARROLLO INFANTIL DE LA ALCALDIA DE INSUMOS, MATERIALES Y SERVICIOS NECESARIOS PARA SU CORRECTO FUNCIONAMIENTO, A FIN DE ATENDER A UNA POBLACION QUE VA HASTA LOS 450 INFANTES</v>
      </c>
      <c r="N17" s="100"/>
      <c r="O17" s="100"/>
      <c r="P17" s="100" t="str">
        <f>IFERROR(VLOOKUP(B17,Concentrado_PB!K$2:AP$1031,26,0)," ")</f>
        <v>NUMERO DE INFANTES ATENDIDOS EN EL EJERCICIO DE EJECUCION
LA ∑ DE LAS MATRICULAS REGISTRADAS EN CADA CENDI DE LA ALCALDIA</v>
      </c>
      <c r="Q17" s="100"/>
      <c r="R17" s="100"/>
      <c r="S17" s="102" t="str">
        <f>IFERROR(VLOOKUP(B17,Concentrado_PB!K$2:AP$1031,28,0)," ")</f>
        <v>MATRICULA REGISTRADA MEDIANTE INSCRIPCIONES EN LOS 5 CENTROS DE DESARROLLO INFANTIL(CENDIS) DE LA ALCALDIA</v>
      </c>
      <c r="T17" s="103"/>
      <c r="U17" s="104"/>
      <c r="V17" s="75" t="str">
        <f>IFERROR(VLOOKUP(B17,Concentrado_PB!K$2:AP$1031,27,0)," ")</f>
        <v>PERSONA</v>
      </c>
      <c r="W17" s="75">
        <f>IFERROR(VLOOKUP(B17,Concentrado_PB!K$2:AP$1031,29,0)," ")</f>
        <v>450</v>
      </c>
      <c r="X17" s="75">
        <f>IFERROR(VLOOKUP(B17,Concentrado_PB!K$2:AP$1031,30,0)," ")</f>
        <v>450</v>
      </c>
      <c r="Y17" s="75">
        <f>IFERROR(VLOOKUP(B17,Concentrado_PB!K$2:AP$1031,31,0)," ")</f>
        <v>450</v>
      </c>
      <c r="Z17" s="75">
        <f>IFERROR(VLOOKUP(B17,Concentrado_PB!K$2:AP$1031,32,0)," ")</f>
        <v>450</v>
      </c>
      <c r="AA17" s="78"/>
      <c r="AB17" s="93"/>
      <c r="AC17" s="92"/>
      <c r="AD17" s="94" t="str">
        <f t="shared" si="1"/>
        <v xml:space="preserve"> </v>
      </c>
      <c r="AE17" s="79"/>
    </row>
    <row r="18" spans="1:31" ht="129.94999999999999" customHeight="1">
      <c r="A18" s="64">
        <v>6</v>
      </c>
      <c r="B18" s="65" t="str">
        <f t="shared" si="0"/>
        <v>02CD14F032</v>
      </c>
      <c r="C18" s="75">
        <f>IFERROR(VLOOKUP(B18,Concentrado_PB!K$3:AP$1031,2,0)," ")</f>
        <v>1</v>
      </c>
      <c r="D18" s="75">
        <f>IFERROR(VLOOKUP(B18,Concentrado_PB!K$3:AP$1031,4,0)," ")</f>
        <v>3</v>
      </c>
      <c r="E18" s="75">
        <f>IFERROR(VLOOKUP(B18,Concentrado_PB!K$3:AP$1031,6,0)," ")</f>
        <v>1</v>
      </c>
      <c r="F18" s="76" t="str">
        <f>IFERROR(VLOOKUP(V$9&amp;A18,Concentrado_PB!A7:BX1036,27,0)," ")</f>
        <v>2.4.1</v>
      </c>
      <c r="G18" s="77" t="str">
        <f>IFERROR(VLOOKUP(V$9&amp;A18,Concentrado_PB!A7:BX1036,20,0)," ")</f>
        <v xml:space="preserve">3. Salud y bienestar </v>
      </c>
      <c r="H18" s="75" t="str">
        <f>IFERROR(VLOOKUP(V$9&amp;A18,Concentrado_PB!A$3:I$1031,8,0),"")</f>
        <v>F032</v>
      </c>
      <c r="I18" s="100" t="str">
        <f>IFERROR(VLOOKUP(V$9&amp;A18,Concentrado_PB!A$3:I$1031,9,0)," ")</f>
        <v>F032_PROMOCIÓN DE LA CULTURA FÍSICA Y DEPORTIVA</v>
      </c>
      <c r="J18" s="100"/>
      <c r="K18" s="100"/>
      <c r="L18" s="75">
        <f>IFERROR(VLOOKUP(B18,Concentrado_PB!K7:AP1036,24,0)," ")</f>
        <v>1</v>
      </c>
      <c r="M18" s="100" t="str">
        <f>IFERROR(VLOOKUP(B18,Concentrado_PB!K$2:AP$1031,25,0),"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8" s="100"/>
      <c r="O18" s="100"/>
      <c r="P18" s="100" t="str">
        <f>IFERROR(VLOOKUP(B18,Concentrado_PB!K$2:AP$1031,26,0)," ")</f>
        <v>ATENCION AL 15% DE LOS HABITANTES DEL ALCALDIA</v>
      </c>
      <c r="Q18" s="100"/>
      <c r="R18" s="100"/>
      <c r="S18" s="102" t="str">
        <f>IFERROR(VLOOKUP(B18,Concentrado_PB!K$2:AP$1031,28,0),"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8" s="103"/>
      <c r="U18" s="104"/>
      <c r="V18" s="75" t="str">
        <f>IFERROR(VLOOKUP(B18,Concentrado_PB!K$2:AP$1031,27,0)," ")</f>
        <v>PORCENTAJE</v>
      </c>
      <c r="W18" s="75">
        <f>IFERROR(VLOOKUP(B18,Concentrado_PB!K$2:AP$1031,29,0)," ")</f>
        <v>0.09</v>
      </c>
      <c r="X18" s="75">
        <f>IFERROR(VLOOKUP(B18,Concentrado_PB!K$2:AP$1031,30,0)," ")</f>
        <v>0.27250000000000002</v>
      </c>
      <c r="Y18" s="75">
        <f>IFERROR(VLOOKUP(B18,Concentrado_PB!K$2:AP$1031,31,0)," ")</f>
        <v>0.76559999999999995</v>
      </c>
      <c r="Z18" s="75">
        <f>IFERROR(VLOOKUP(B18,Concentrado_PB!K$2:AP$1031,32,0)," ")</f>
        <v>1</v>
      </c>
      <c r="AA18" s="78"/>
      <c r="AB18" s="93"/>
      <c r="AC18" s="92"/>
      <c r="AD18" s="94" t="str">
        <f t="shared" si="1"/>
        <v xml:space="preserve"> </v>
      </c>
      <c r="AE18" s="79"/>
    </row>
    <row r="19" spans="1:31" ht="129.94999999999999" customHeight="1">
      <c r="A19" s="64">
        <v>7</v>
      </c>
      <c r="B19" s="65" t="str">
        <f t="shared" si="0"/>
        <v>02CD14K014</v>
      </c>
      <c r="C19" s="75">
        <f>IFERROR(VLOOKUP(B19,Concentrado_PB!K$3:AP$1031,2,0)," ")</f>
        <v>2</v>
      </c>
      <c r="D19" s="75">
        <f>IFERROR(VLOOKUP(B19,Concentrado_PB!K$3:AP$1031,4,0)," ")</f>
        <v>3</v>
      </c>
      <c r="E19" s="75">
        <f>IFERROR(VLOOKUP(B19,Concentrado_PB!K$3:AP$1031,6,0)," ")</f>
        <v>2</v>
      </c>
      <c r="F19" s="76" t="str">
        <f>IFERROR(VLOOKUP(V$9&amp;A19,Concentrado_PB!A8:BX1037,27,0)," ")</f>
        <v>2.2.3</v>
      </c>
      <c r="G19" s="77" t="str">
        <f>IFERROR(VLOOKUP(V$9&amp;A19,Concentrado_PB!A8:BX1037,20,0)," ")</f>
        <v xml:space="preserve">6. Agua limpia y saneamiento </v>
      </c>
      <c r="H19" s="75" t="str">
        <f>IFERROR(VLOOKUP(V$9&amp;A19,Concentrado_PB!A$3:I$1031,8,0),"")</f>
        <v>K014</v>
      </c>
      <c r="I19" s="100" t="str">
        <f>IFERROR(VLOOKUP(V$9&amp;A19,Concentrado_PB!A$3:I$1031,9,0)," ")</f>
        <v>K014_INFRAESTRUCTURA DE AGUA POTABLE, ALCANTARILLADO Y SANEAMIENTO</v>
      </c>
      <c r="J19" s="100"/>
      <c r="K19" s="100"/>
      <c r="L19" s="75">
        <f>IFERROR(VLOOKUP(B19,Concentrado_PB!K8:AP1037,24,0)," ")</f>
        <v>1</v>
      </c>
      <c r="M19" s="100" t="str">
        <f>IFERROR(VLOOKUP(B19,Concentrado_PB!K$2:AP$1031,25,0)," ")</f>
        <v xml:space="preserve">MEJORAR INFRAESTRUCTURA DE AGUA POTABLE Y ALCANTARILLADO A TRAVES DEL  SUMINISTRO DE AGUA POTABLE EN PIPAS,  REHABILITACION DE LAS REDES DE DRENAJE, DE AGUA POTABLE Y DESAZOLVE  </v>
      </c>
      <c r="N19" s="100"/>
      <c r="O19" s="100"/>
      <c r="P19" s="100" t="str">
        <f>IFERROR(VLOOKUP(B19,Concentrado_PB!K$2:AP$1031,26,0)," ")</f>
        <v>NUMERO DE PERSONAS BENEFICIADAS/NUMERO DE LA POBLACION TOTAL DE 677,000*100</v>
      </c>
      <c r="Q19" s="100"/>
      <c r="R19" s="100"/>
      <c r="S19" s="102" t="str">
        <f>IFERROR(VLOOKUP(B19,Concentrado_PB!K$2:AP$1031,28,0),"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19" s="103"/>
      <c r="U19" s="104"/>
      <c r="V19" s="75" t="str">
        <f>IFERROR(VLOOKUP(B19,Concentrado_PB!K$2:AP$1031,27,0)," ")</f>
        <v>PORCENTAJE</v>
      </c>
      <c r="W19" s="75">
        <f>IFERROR(VLOOKUP(B19,Concentrado_PB!K$2:AP$1031,29,0)," ")</f>
        <v>0.15</v>
      </c>
      <c r="X19" s="75">
        <f>IFERROR(VLOOKUP(B19,Concentrado_PB!K$2:AP$1031,30,0)," ")</f>
        <v>0.3</v>
      </c>
      <c r="Y19" s="75">
        <f>IFERROR(VLOOKUP(B19,Concentrado_PB!K$2:AP$1031,31,0)," ")</f>
        <v>0.5</v>
      </c>
      <c r="Z19" s="75">
        <f>IFERROR(VLOOKUP(B19,Concentrado_PB!K$2:AP$1031,32,0)," ")</f>
        <v>1</v>
      </c>
      <c r="AA19" s="78"/>
      <c r="AB19" s="93"/>
      <c r="AC19" s="92"/>
      <c r="AD19" s="94" t="str">
        <f t="shared" si="1"/>
        <v xml:space="preserve"> </v>
      </c>
      <c r="AE19" s="79"/>
    </row>
    <row r="20" spans="1:31" ht="129.94999999999999" customHeight="1">
      <c r="A20" s="64">
        <v>8</v>
      </c>
      <c r="B20" s="65" t="str">
        <f t="shared" si="0"/>
        <v>02CD14K015</v>
      </c>
      <c r="C20" s="75">
        <f>IFERROR(VLOOKUP(B20,Concentrado_PB!K$3:AP$1031,2,0)," ")</f>
        <v>2</v>
      </c>
      <c r="D20" s="75">
        <f>IFERROR(VLOOKUP(B20,Concentrado_PB!K$3:AP$1031,4,0)," ")</f>
        <v>2</v>
      </c>
      <c r="E20" s="75">
        <f>IFERROR(VLOOKUP(B20,Concentrado_PB!K$3:AP$1031,6,0)," ")</f>
        <v>1</v>
      </c>
      <c r="F20" s="76" t="str">
        <f>IFERROR(VLOOKUP(V$9&amp;A20,Concentrado_PB!A9:BX1038,27,0)," ")</f>
        <v>2.2.1</v>
      </c>
      <c r="G20" s="77" t="str">
        <f>IFERROR(VLOOKUP(V$9&amp;A20,Concentrado_PB!A9:BX1038,20,0)," ")</f>
        <v>11. Ciudades y comunidades sostenibles</v>
      </c>
      <c r="H20" s="75" t="str">
        <f>IFERROR(VLOOKUP(V$9&amp;A20,Concentrado_PB!A$3:I$1031,8,0),"")</f>
        <v>K015</v>
      </c>
      <c r="I20" s="100" t="str">
        <f>IFERROR(VLOOKUP(V$9&amp;A20,Concentrado_PB!A$3:I$1031,9,0)," ")</f>
        <v>K015_CONSTRUCCIÓN DE INFRAESTRUCTURA PÚBLICA</v>
      </c>
      <c r="J20" s="100"/>
      <c r="K20" s="100"/>
      <c r="L20" s="75">
        <f>IFERROR(VLOOKUP(B20,Concentrado_PB!K9:AP1038,24,0)," ")</f>
        <v>1</v>
      </c>
      <c r="M20" s="100" t="str">
        <f>IFERROR(VLOOKUP(B20,Concentrado_PB!K$2:AP$1031,25,0)," ")</f>
        <v>MEJORAR LAS CONDICIONES DE LA POBLACION CON OBRAS DE INFRAESTRUCTURA DEPORTIVA, EDUCATIVA,  SOCIAL, CULTURAL, COMERCIAL ETC.</v>
      </c>
      <c r="N20" s="100"/>
      <c r="O20" s="100"/>
      <c r="P20" s="100" t="str">
        <f>IFERROR(VLOOKUP(B20,Concentrado_PB!K$2:AP$1031,26,0)," ")</f>
        <v>NUMERO DE PERSONAS BENEFICIADAS /  NUMERO DE POBLACION TOTAL 677,000*100</v>
      </c>
      <c r="Q20" s="100"/>
      <c r="R20" s="100"/>
      <c r="S20" s="102" t="str">
        <f>IFERROR(VLOOKUP(B20,Concentrado_PB!K$2:AP$1031,28,0),"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20" s="103"/>
      <c r="U20" s="104"/>
      <c r="V20" s="75" t="str">
        <f>IFERROR(VLOOKUP(B20,Concentrado_PB!K$2:AP$1031,27,0)," ")</f>
        <v>PORCENTAJE</v>
      </c>
      <c r="W20" s="75">
        <f>IFERROR(VLOOKUP(B20,Concentrado_PB!K$2:AP$1031,29,0)," ")</f>
        <v>0.1</v>
      </c>
      <c r="X20" s="75">
        <f>IFERROR(VLOOKUP(B20,Concentrado_PB!K$2:AP$1031,30,0)," ")</f>
        <v>0.25</v>
      </c>
      <c r="Y20" s="75">
        <f>IFERROR(VLOOKUP(B20,Concentrado_PB!K$2:AP$1031,31,0)," ")</f>
        <v>0.65</v>
      </c>
      <c r="Z20" s="75">
        <f>IFERROR(VLOOKUP(B20,Concentrado_PB!K$2:AP$1031,32,0)," ")</f>
        <v>1</v>
      </c>
      <c r="AA20" s="78"/>
      <c r="AB20" s="93"/>
      <c r="AC20" s="92"/>
      <c r="AD20" s="94" t="str">
        <f t="shared" si="1"/>
        <v xml:space="preserve"> </v>
      </c>
      <c r="AE20" s="79"/>
    </row>
    <row r="21" spans="1:31" ht="129.94999999999999" customHeight="1">
      <c r="A21" s="64">
        <v>9</v>
      </c>
      <c r="B21" s="65" t="str">
        <f t="shared" si="0"/>
        <v>02CD14K016</v>
      </c>
      <c r="C21" s="75">
        <f>IFERROR(VLOOKUP(B21,Concentrado_PB!K$3:AP$1031,2,0)," ")</f>
        <v>2</v>
      </c>
      <c r="D21" s="75">
        <f>IFERROR(VLOOKUP(B21,Concentrado_PB!K$3:AP$1031,4,0)," ")</f>
        <v>2</v>
      </c>
      <c r="E21" s="75">
        <f>IFERROR(VLOOKUP(B21,Concentrado_PB!K$3:AP$1031,6,0)," ")</f>
        <v>2</v>
      </c>
      <c r="F21" s="76" t="str">
        <f>IFERROR(VLOOKUP(V$9&amp;A21,Concentrado_PB!A10:BX1039,27,0)," ")</f>
        <v>2.2.1</v>
      </c>
      <c r="G21" s="77" t="str">
        <f>IFERROR(VLOOKUP(V$9&amp;A21,Concentrado_PB!A10:BX1039,20,0)," ")</f>
        <v>11. Ciudades y comunidades sostenibles</v>
      </c>
      <c r="H21" s="75" t="str">
        <f>IFERROR(VLOOKUP(V$9&amp;A21,Concentrado_PB!A$3:I$1031,8,0),"")</f>
        <v>K016</v>
      </c>
      <c r="I21" s="100" t="str">
        <f>IFERROR(VLOOKUP(V$9&amp;A21,Concentrado_PB!A$3:I$1031,9,0)," ")</f>
        <v>K016_REHABILITACIÓN Y MANTENIMIENTO DE INFRAESTRUCTURA PÚBLICA</v>
      </c>
      <c r="J21" s="100"/>
      <c r="K21" s="100"/>
      <c r="L21" s="75">
        <f>IFERROR(VLOOKUP(B21,Concentrado_PB!K10:AP1039,24,0)," ")</f>
        <v>1</v>
      </c>
      <c r="M21" s="100" t="str">
        <f>IFERROR(VLOOKUP(B21,Concentrado_PB!K$2:AP$1031,25,0)," ")</f>
        <v>MEJORAR LAS CONDICIONES DE LA POBLACION CON OBRAS DE REHABILITACION Y MANTENIMIENTO PARA LA INFRAESTRUCTURA  DEPORTIVA, EDUCATIVA,  SOCIAL, CULTURAL, COMERCIAL, MEJORA LAS CONDICIONES DE LA POBLACION EN GENERAL. 105</v>
      </c>
      <c r="N21" s="100"/>
      <c r="O21" s="100"/>
      <c r="P21" s="100" t="str">
        <f>IFERROR(VLOOKUP(B21,Concentrado_PB!K$2:AP$1031,26,0)," ")</f>
        <v>NUMERO DE PERSONAS BENEFICIADAS /  NUMERO DE POBLACION TOTAL 677,000*100</v>
      </c>
      <c r="Q21" s="100"/>
      <c r="R21" s="100"/>
      <c r="S21" s="102" t="str">
        <f>IFERROR(VLOOKUP(B21,Concentrado_PB!K$2:AP$1031,28,0),"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1" s="103"/>
      <c r="U21" s="104"/>
      <c r="V21" s="75" t="str">
        <f>IFERROR(VLOOKUP(B21,Concentrado_PB!K$2:AP$1031,27,0)," ")</f>
        <v>PORCENTAJE</v>
      </c>
      <c r="W21" s="75">
        <f>IFERROR(VLOOKUP(B21,Concentrado_PB!K$2:AP$1031,29,0)," ")</f>
        <v>0.2</v>
      </c>
      <c r="X21" s="75">
        <f>IFERROR(VLOOKUP(B21,Concentrado_PB!K$2:AP$1031,30,0)," ")</f>
        <v>0.4</v>
      </c>
      <c r="Y21" s="75">
        <f>IFERROR(VLOOKUP(B21,Concentrado_PB!K$2:AP$1031,31,0)," ")</f>
        <v>0.6</v>
      </c>
      <c r="Z21" s="75">
        <f>IFERROR(VLOOKUP(B21,Concentrado_PB!K$2:AP$1031,32,0)," ")</f>
        <v>1</v>
      </c>
      <c r="AA21" s="78"/>
      <c r="AB21" s="93"/>
      <c r="AC21" s="92"/>
      <c r="AD21" s="94" t="str">
        <f t="shared" si="1"/>
        <v xml:space="preserve"> </v>
      </c>
      <c r="AE21" s="79"/>
    </row>
    <row r="22" spans="1:31" ht="129.94999999999999" customHeight="1">
      <c r="A22" s="64">
        <v>10</v>
      </c>
      <c r="B22" s="65" t="str">
        <f t="shared" si="0"/>
        <v>02CD14M001</v>
      </c>
      <c r="C22" s="75">
        <f>IFERROR(VLOOKUP(B22,Concentrado_PB!K$3:AP$1031,2,0)," ")</f>
        <v>2</v>
      </c>
      <c r="D22" s="75" t="str">
        <f>IFERROR(VLOOKUP(B22,Concentrado_PB!K$3:AP$1031,4,0)," ")</f>
        <v>2</v>
      </c>
      <c r="E22" s="75" t="str">
        <f>IFERROR(VLOOKUP(B22,Concentrado_PB!K$3:AP$1031,6,0)," ")</f>
        <v>1</v>
      </c>
      <c r="F22" s="76" t="str">
        <f>IFERROR(VLOOKUP(V$9&amp;A22,Concentrado_PB!A11:BX1040,27,0)," ")</f>
        <v>1.2.2</v>
      </c>
      <c r="G22" s="77" t="str">
        <f>IFERROR(VLOOKUP(V$9&amp;A22,Concentrado_PB!A11:BX1040,20,0)," ")</f>
        <v xml:space="preserve">10. Reducción de las desigualdades </v>
      </c>
      <c r="H22" s="75" t="str">
        <f>IFERROR(VLOOKUP(V$9&amp;A22,Concentrado_PB!A$3:I$1031,8,0),"")</f>
        <v>M001</v>
      </c>
      <c r="I22" s="100" t="str">
        <f>IFERROR(VLOOKUP(V$9&amp;A22,Concentrado_PB!A$3:I$1031,9,0)," ")</f>
        <v>M001_ACTIVIDADES DE APOYO ADMINISTRATIVO</v>
      </c>
      <c r="J22" s="100"/>
      <c r="K22" s="100"/>
      <c r="L22" s="75">
        <f>IFERROR(VLOOKUP(B22,Concentrado_PB!K11:AP1040,24,0)," ")</f>
        <v>1</v>
      </c>
      <c r="M22" s="100" t="str">
        <f>IFERROR(VLOOKUP(B22,Concentrado_PB!K$2:AP$1031,25,0)," ")</f>
        <v xml:space="preserve">ATENDER LAS NECESIDADES EN MATERIA DE SERVICIOS ADMINISTRATIVOS QUE REQUIERE LA ESTRUCTURA OPERATIVA DE LA DEMARCACION TERRITORIAL. </v>
      </c>
      <c r="N22" s="100"/>
      <c r="O22" s="100"/>
      <c r="P22" s="100" t="str">
        <f>IFERROR(VLOOKUP(B22,Concentrado_PB!K$2:AP$1031,26,0)," ")</f>
        <v>TOTAL DE SOLICITUDES DE SERVICIOS ATENDIDAS/ TOTAL DE SERVICIOS POGRAMADOS *100</v>
      </c>
      <c r="Q22" s="100"/>
      <c r="R22" s="100"/>
      <c r="S22" s="102" t="str">
        <f>IFERROR(VLOOKUP(B22,Concentrado_PB!K$2:AP$1031,28,0)," ")</f>
        <v>INFORME DE AVANCE TRIMESTRAL. CONTROLES INTERNOS DE LAS AREAS QUE INTEGRAN A LA DIRECCION GENERAL DE ADMINISTRACION</v>
      </c>
      <c r="T22" s="103"/>
      <c r="U22" s="104"/>
      <c r="V22" s="75" t="str">
        <f>IFERROR(VLOOKUP(B22,Concentrado_PB!K$2:AP$1031,27,0)," ")</f>
        <v>SERVICIO</v>
      </c>
      <c r="W22" s="75">
        <f>IFERROR(VLOOKUP(B22,Concentrado_PB!K$2:AP$1031,29,0)," ")</f>
        <v>1</v>
      </c>
      <c r="X22" s="75">
        <f>IFERROR(VLOOKUP(B22,Concentrado_PB!K$2:AP$1031,30,0)," ")</f>
        <v>1</v>
      </c>
      <c r="Y22" s="75">
        <f>IFERROR(VLOOKUP(B22,Concentrado_PB!K$2:AP$1031,31,0)," ")</f>
        <v>1</v>
      </c>
      <c r="Z22" s="75">
        <f>IFERROR(VLOOKUP(B22,Concentrado_PB!K$2:AP$1031,32,0)," ")</f>
        <v>1</v>
      </c>
      <c r="AA22" s="78"/>
      <c r="AB22" s="93"/>
      <c r="AC22" s="92"/>
      <c r="AD22" s="94" t="str">
        <f t="shared" si="1"/>
        <v xml:space="preserve"> </v>
      </c>
      <c r="AE22" s="79"/>
    </row>
    <row r="23" spans="1:31" ht="129.94999999999999" customHeight="1">
      <c r="A23" s="64">
        <v>11</v>
      </c>
      <c r="B23" s="65" t="str">
        <f t="shared" si="0"/>
        <v>02CD14N001</v>
      </c>
      <c r="C23" s="75">
        <f>IFERROR(VLOOKUP(B23,Concentrado_PB!K$3:AP$1031,2,0)," ")</f>
        <v>5</v>
      </c>
      <c r="D23" s="75">
        <f>IFERROR(VLOOKUP(B23,Concentrado_PB!K$3:AP$1031,4,0)," ")</f>
        <v>3</v>
      </c>
      <c r="E23" s="75">
        <f>IFERROR(VLOOKUP(B23,Concentrado_PB!K$3:AP$1031,6,0)," ")</f>
        <v>1</v>
      </c>
      <c r="F23" s="76" t="str">
        <f>IFERROR(VLOOKUP(V$9&amp;A23,Concentrado_PB!A12:BX1041,27,0)," ")</f>
        <v>1.7.2</v>
      </c>
      <c r="G23" s="77" t="str">
        <f>IFERROR(VLOOKUP(V$9&amp;A23,Concentrado_PB!A12:BX1041,20,0)," ")</f>
        <v>16. Paz, justicia e instituciones sólidas</v>
      </c>
      <c r="H23" s="75" t="str">
        <f>IFERROR(VLOOKUP(V$9&amp;A23,Concentrado_PB!A$3:I$1031,8,0),"")</f>
        <v>N001</v>
      </c>
      <c r="I23" s="100" t="str">
        <f>IFERROR(VLOOKUP(V$9&amp;A23,Concentrado_PB!A$3:I$1031,9,0)," ")</f>
        <v>N001_CUMPLIMIENTO DE LOS PROGRAMAS DE PROTECCIÓN CIVIL</v>
      </c>
      <c r="J23" s="100"/>
      <c r="K23" s="100"/>
      <c r="L23" s="75">
        <f>IFERROR(VLOOKUP(B23,Concentrado_PB!K12:AP1041,24,0)," ")</f>
        <v>4</v>
      </c>
      <c r="M23" s="100" t="str">
        <f>IFERROR(VLOOKUP(B23,Concentrado_PB!K$2:AP$1031,25,0),"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3" s="100"/>
      <c r="O23" s="100"/>
      <c r="P23" s="100" t="str">
        <f>IFERROR(VLOOKUP(B23,Concentrado_PB!K$2:AP$1031,26,0)," ")</f>
        <v xml:space="preserve">ACCIONES IMPLEMENTADAS PARA LA PREVENCION, DISMINUCION Y MITIGACION DE RIESGOS/ACCIONES IMPLEMENTADAS PARA LA PREVENCION, DISMINUCION Y MITIGACION DE RIESGOS PROGRAMADAS                                                                    </v>
      </c>
      <c r="Q23" s="100"/>
      <c r="R23" s="100"/>
      <c r="S23" s="102" t="str">
        <f>IFERROR(VLOOKUP(B23,Concentrado_PB!K$2:AP$1031,28,0)," ")</f>
        <v>INFORME AL CONSEJO DE PROTECCION CIVIL</v>
      </c>
      <c r="T23" s="103"/>
      <c r="U23" s="104"/>
      <c r="V23" s="75" t="str">
        <f>IFERROR(VLOOKUP(B23,Concentrado_PB!K$2:AP$1031,27,0)," ")</f>
        <v>PORCENTAJE</v>
      </c>
      <c r="W23" s="75">
        <f>IFERROR(VLOOKUP(B23,Concentrado_PB!K$2:AP$1031,29,0)," ")</f>
        <v>740</v>
      </c>
      <c r="X23" s="75">
        <f>IFERROR(VLOOKUP(B23,Concentrado_PB!K$2:AP$1031,30,0)," ")</f>
        <v>2040</v>
      </c>
      <c r="Y23" s="75">
        <f>IFERROR(VLOOKUP(B23,Concentrado_PB!K$2:AP$1031,31,0)," ")</f>
        <v>1280</v>
      </c>
      <c r="Z23" s="75">
        <f>IFERROR(VLOOKUP(B23,Concentrado_PB!K$2:AP$1031,32,0)," ")</f>
        <v>340</v>
      </c>
      <c r="AA23" s="78"/>
      <c r="AB23" s="93"/>
      <c r="AC23" s="92"/>
      <c r="AD23" s="94" t="str">
        <f t="shared" si="1"/>
        <v xml:space="preserve"> </v>
      </c>
      <c r="AE23" s="79"/>
    </row>
    <row r="24" spans="1:31" ht="129.94999999999999" customHeight="1">
      <c r="A24" s="64">
        <v>12</v>
      </c>
      <c r="B24" s="65" t="str">
        <f t="shared" si="0"/>
        <v>02CD14O001</v>
      </c>
      <c r="C24" s="75">
        <f>IFERROR(VLOOKUP(B24,Concentrado_PB!K$3:AP$1031,2,0)," ")</f>
        <v>2</v>
      </c>
      <c r="D24" s="75" t="str">
        <f>IFERROR(VLOOKUP(B24,Concentrado_PB!K$3:AP$1031,4,0)," ")</f>
        <v>1</v>
      </c>
      <c r="E24" s="75" t="str">
        <f>IFERROR(VLOOKUP(B24,Concentrado_PB!K$3:AP$1031,6,0)," ")</f>
        <v>7</v>
      </c>
      <c r="F24" s="76" t="str">
        <f>IFERROR(VLOOKUP(V$9&amp;A24,Concentrado_PB!A13:BX1042,27,0)," ")</f>
        <v>1.3.4</v>
      </c>
      <c r="G24" s="77" t="str">
        <f>IFERROR(VLOOKUP(V$9&amp;A24,Concentrado_PB!A13:BX1042,20,0)," ")</f>
        <v>16. Paz, justicia e instituciones sólidas</v>
      </c>
      <c r="H24" s="75" t="str">
        <f>IFERROR(VLOOKUP(V$9&amp;A24,Concentrado_PB!A$3:I$1031,8,0),"")</f>
        <v>O001</v>
      </c>
      <c r="I24" s="100" t="str">
        <f>IFERROR(VLOOKUP(V$9&amp;A24,Concentrado_PB!A$3:I$1031,9,0)," ")</f>
        <v>O001_ACTIVIDADES DE APOYO A LA FUNCIÓN PÚBLICA Y BUEN GOBIERNO</v>
      </c>
      <c r="J24" s="100"/>
      <c r="K24" s="100"/>
      <c r="L24" s="75">
        <f>IFERROR(VLOOKUP(B24,Concentrado_PB!K13:AP1042,24,0)," ")</f>
        <v>1</v>
      </c>
      <c r="M24" s="100" t="str">
        <f>IFERROR(VLOOKUP(B24,Concentrado_PB!K$2:AP$1031,25,0)," ")</f>
        <v>MIDE LAS SOLICTUDES DE INFORMACION RECIBIDAS Y ATENDIDAS  EN LOS PLAZOS ESTABLECIDOS POR EL ORGANO GARANTE</v>
      </c>
      <c r="N24" s="100"/>
      <c r="O24" s="100"/>
      <c r="P24" s="100" t="str">
        <f>IFERROR(VLOOKUP(B24,Concentrado_PB!K$2:AP$1031,26,0)," ")</f>
        <v>TOTAL DE SOLICITUDES RECIBIDAS/ TOTAL DE SOLICITUDES ATENDIDAS *100</v>
      </c>
      <c r="Q24" s="100"/>
      <c r="R24" s="100"/>
      <c r="S24" s="102" t="str">
        <f>IFERROR(VLOOKUP(B24,Concentrado_PB!K$2:AP$1031,28,0)," ")</f>
        <v>INFORMES DE AUDITORIA. CONTROLES INTERNOS DE LAS AREAS QUE INTEGRAN A LA DIRECCION GENERAL DE ADMINISTRACION Y PORTAL DE TRANSPARENCIA</v>
      </c>
      <c r="T24" s="103"/>
      <c r="U24" s="104"/>
      <c r="V24" s="75" t="str">
        <f>IFERROR(VLOOKUP(B24,Concentrado_PB!K$2:AP$1031,27,0)," ")</f>
        <v>PORCENTAJE</v>
      </c>
      <c r="W24" s="75">
        <f>IFERROR(VLOOKUP(B24,Concentrado_PB!K$2:AP$1031,29,0)," ")</f>
        <v>1</v>
      </c>
      <c r="X24" s="75">
        <f>IFERROR(VLOOKUP(B24,Concentrado_PB!K$2:AP$1031,30,0)," ")</f>
        <v>1</v>
      </c>
      <c r="Y24" s="75">
        <f>IFERROR(VLOOKUP(B24,Concentrado_PB!K$2:AP$1031,31,0)," ")</f>
        <v>1</v>
      </c>
      <c r="Z24" s="75">
        <f>IFERROR(VLOOKUP(B24,Concentrado_PB!K$2:AP$1031,32,0)," ")</f>
        <v>1</v>
      </c>
      <c r="AA24" s="78"/>
      <c r="AB24" s="93"/>
      <c r="AC24" s="92"/>
      <c r="AD24" s="94" t="str">
        <f t="shared" si="1"/>
        <v xml:space="preserve"> </v>
      </c>
      <c r="AE24" s="79"/>
    </row>
    <row r="25" spans="1:31" ht="129.94999999999999" customHeight="1">
      <c r="A25" s="64">
        <v>13</v>
      </c>
      <c r="B25" s="65" t="str">
        <f t="shared" si="0"/>
        <v>02CD14P001</v>
      </c>
      <c r="C25" s="75">
        <f>IFERROR(VLOOKUP(B25,Concentrado_PB!K$3:AP$1031,2,0)," ")</f>
        <v>1</v>
      </c>
      <c r="D25" s="75">
        <f>IFERROR(VLOOKUP(B25,Concentrado_PB!K$3:AP$1031,4,0)," ")</f>
        <v>5</v>
      </c>
      <c r="E25" s="75">
        <f>IFERROR(VLOOKUP(B25,Concentrado_PB!K$3:AP$1031,6,0)," ")</f>
        <v>0</v>
      </c>
      <c r="F25" s="76" t="str">
        <f>IFERROR(VLOOKUP(V$9&amp;A25,Concentrado_PB!A14:BX1043,27,0)," ")</f>
        <v>1.2.4</v>
      </c>
      <c r="G25" s="77" t="str">
        <f>IFERROR(VLOOKUP(V$9&amp;A25,Concentrado_PB!A14:BX1043,20,0)," ")</f>
        <v xml:space="preserve">5. Igualdad de género </v>
      </c>
      <c r="H25" s="75" t="str">
        <f>IFERROR(VLOOKUP(V$9&amp;A25,Concentrado_PB!A$3:I$1031,8,0),"")</f>
        <v>P001</v>
      </c>
      <c r="I25" s="100" t="str">
        <f>IFERROR(VLOOKUP(V$9&amp;A25,Concentrado_PB!A$3:I$1031,9,0)," ")</f>
        <v>P001_PROMOCIÓN INTEGRAL PARA EL CUMPLIMIENTO DE LOS DERECHOS HUMANOS DE LAS NIÑAS Y MUJERES</v>
      </c>
      <c r="J25" s="100"/>
      <c r="K25" s="100"/>
      <c r="L25" s="75">
        <f>IFERROR(VLOOKUP(B25,Concentrado_PB!K14:AP1043,24,0)," ")</f>
        <v>8</v>
      </c>
      <c r="M25" s="100" t="str">
        <f>IFERROR(VLOOKUP(B25,Concentrado_PB!K$2:AP$1031,25,0),"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5" s="100"/>
      <c r="O25" s="100"/>
      <c r="P25" s="100" t="str">
        <f>IFERROR(VLOOKUP(B25,Concentrado_PB!K$2:AP$1031,26,0)," ")</f>
        <v>ACCIONES PROGRAMADAS/ACCIONES REALIZADAS*100</v>
      </c>
      <c r="Q25" s="100"/>
      <c r="R25" s="100"/>
      <c r="S25" s="102" t="str">
        <f>IFERROR(VLOOKUP(B25,Concentrado_PB!K$2:AP$1031,28,0)," ")</f>
        <v>INFORMES DE LAS ACCIONES REALIZADAS</v>
      </c>
      <c r="T25" s="103"/>
      <c r="U25" s="104"/>
      <c r="V25" s="75" t="str">
        <f>IFERROR(VLOOKUP(B25,Concentrado_PB!K$2:AP$1031,27,0)," ")</f>
        <v>ACCION</v>
      </c>
      <c r="W25" s="75">
        <f>IFERROR(VLOOKUP(B25,Concentrado_PB!K$2:AP$1031,29,0)," ")</f>
        <v>4</v>
      </c>
      <c r="X25" s="75">
        <f>IFERROR(VLOOKUP(B25,Concentrado_PB!K$2:AP$1031,30,0)," ")</f>
        <v>8</v>
      </c>
      <c r="Y25" s="75">
        <f>IFERROR(VLOOKUP(B25,Concentrado_PB!K$2:AP$1031,31,0)," ")</f>
        <v>8</v>
      </c>
      <c r="Z25" s="75">
        <f>IFERROR(VLOOKUP(B25,Concentrado_PB!K$2:AP$1031,32,0)," ")</f>
        <v>6</v>
      </c>
      <c r="AA25" s="78"/>
      <c r="AB25" s="93"/>
      <c r="AC25" s="92"/>
      <c r="AD25" s="94" t="str">
        <f t="shared" si="1"/>
        <v xml:space="preserve"> </v>
      </c>
      <c r="AE25" s="79"/>
    </row>
    <row r="26" spans="1:31" ht="129.94999999999999" customHeight="1">
      <c r="A26" s="64">
        <v>14</v>
      </c>
      <c r="B26" s="65" t="str">
        <f t="shared" si="0"/>
        <v>02CD14P002</v>
      </c>
      <c r="C26" s="75">
        <f>IFERROR(VLOOKUP(B26,Concentrado_PB!K$3:AP$1031,2,0)," ")</f>
        <v>1</v>
      </c>
      <c r="D26" s="75">
        <f>IFERROR(VLOOKUP(B26,Concentrado_PB!K$3:AP$1031,4,0)," ")</f>
        <v>6</v>
      </c>
      <c r="E26" s="75">
        <f>IFERROR(VLOOKUP(B26,Concentrado_PB!K$3:AP$1031,6,0)," ")</f>
        <v>0</v>
      </c>
      <c r="F26" s="76" t="str">
        <f>IFERROR(VLOOKUP(V$9&amp;A26,Concentrado_PB!A15:BX1044,27,0)," ")</f>
        <v>1.2.4</v>
      </c>
      <c r="G26" s="77" t="str">
        <f>IFERROR(VLOOKUP(V$9&amp;A26,Concentrado_PB!A15:BX1044,20,0)," ")</f>
        <v xml:space="preserve">10. Reducción de las desigualdades </v>
      </c>
      <c r="H26" s="75" t="str">
        <f>IFERROR(VLOOKUP(V$9&amp;A26,Concentrado_PB!A$3:I$1031,8,0),"")</f>
        <v>P002</v>
      </c>
      <c r="I26" s="100" t="str">
        <f>IFERROR(VLOOKUP(V$9&amp;A26,Concentrado_PB!A$3:I$1031,9,0)," ")</f>
        <v>P002_PROMOCIÓN INTEGRAL PARA EL CUMPLIMIENTO DE LOS DERECHOS HUMANOS</v>
      </c>
      <c r="J26" s="100"/>
      <c r="K26" s="100"/>
      <c r="L26" s="75">
        <f>IFERROR(VLOOKUP(B26,Concentrado_PB!K15:AP1044,24,0)," ")</f>
        <v>1100</v>
      </c>
      <c r="M26" s="100" t="str">
        <f>IFERROR(VLOOKUP(B26,Concentrado_PB!K$2:AP$1031,25,0)," ")</f>
        <v>INTERVENIR CON ACCIONES Y ACTIVIDADES INSTITUCIONALES, EN LAS 13 COLONIAS CON BAJO Y MUY BAJO INDICE DE DESARROLLO SOCIAL, Y EN LAS QUE SE ENCUENTRE EL MAYOR PORCENTAJE DE BRECHAS DE DESIGUALDAD POR MOTIVOS DE GENERO.</v>
      </c>
      <c r="N26" s="100"/>
      <c r="O26" s="100"/>
      <c r="P26" s="100" t="str">
        <f>IFERROR(VLOOKUP(B26,Concentrado_PB!K$2:AP$1031,26,0)," ")</f>
        <v>ACCIONES PROGRAMADAS/ACCIONES REALIZADAS*100</v>
      </c>
      <c r="Q26" s="100"/>
      <c r="R26" s="100"/>
      <c r="S26" s="102" t="str">
        <f>IFERROR(VLOOKUP(B26,Concentrado_PB!K$2:AP$1031,28,0)," ")</f>
        <v>INFORMES DE LAS ACCIONES REALIZADAS, CONTENIDOS EN LOS INFORMES TRIMESTRALES QUE SE PUBLICAN EN LA PAGINA DE LA ALCALDIA.</v>
      </c>
      <c r="T26" s="103"/>
      <c r="U26" s="104"/>
      <c r="V26" s="75" t="str">
        <f>IFERROR(VLOOKUP(B26,Concentrado_PB!K$2:AP$1031,27,0)," ")</f>
        <v>ACCION</v>
      </c>
      <c r="W26" s="75">
        <f>IFERROR(VLOOKUP(B26,Concentrado_PB!K$2:AP$1031,29,0)," ")</f>
        <v>1100</v>
      </c>
      <c r="X26" s="75">
        <f>IFERROR(VLOOKUP(B26,Concentrado_PB!K$2:AP$1031,30,0)," ")</f>
        <v>1100</v>
      </c>
      <c r="Y26" s="75">
        <f>IFERROR(VLOOKUP(B26,Concentrado_PB!K$2:AP$1031,31,0)," ")</f>
        <v>1100</v>
      </c>
      <c r="Z26" s="75">
        <f>IFERROR(VLOOKUP(B26,Concentrado_PB!K$2:AP$1031,32,0)," ")</f>
        <v>1100</v>
      </c>
      <c r="AA26" s="78"/>
      <c r="AB26" s="93"/>
      <c r="AC26" s="92"/>
      <c r="AD26" s="94" t="str">
        <f t="shared" si="1"/>
        <v xml:space="preserve"> </v>
      </c>
      <c r="AE26" s="79"/>
    </row>
    <row r="27" spans="1:31" ht="129.94999999999999" customHeight="1">
      <c r="A27" s="64">
        <v>15</v>
      </c>
      <c r="B27" s="65" t="str">
        <f t="shared" si="0"/>
        <v>02CD14P004</v>
      </c>
      <c r="C27" s="75">
        <f>IFERROR(VLOOKUP(B27,Concentrado_PB!K$3:AP$1031,2,0)," ")</f>
        <v>1</v>
      </c>
      <c r="D27" s="75" t="str">
        <f>IFERROR(VLOOKUP(B27,Concentrado_PB!K$3:AP$1031,4,0)," ")</f>
        <v>6</v>
      </c>
      <c r="E27" s="75" t="str">
        <f>IFERROR(VLOOKUP(B27,Concentrado_PB!K$3:AP$1031,6,0)," ")</f>
        <v>1</v>
      </c>
      <c r="F27" s="76" t="str">
        <f>IFERROR(VLOOKUP(V$9&amp;A27,Concentrado_PB!A16:BX1045,27,0)," ")</f>
        <v>2.6.8</v>
      </c>
      <c r="G27" s="77" t="str">
        <f>IFERROR(VLOOKUP(V$9&amp;A27,Concentrado_PB!A16:BX1045,20,0)," ")</f>
        <v xml:space="preserve">10. Reducción de las desigualdades </v>
      </c>
      <c r="H27" s="75" t="str">
        <f>IFERROR(VLOOKUP(V$9&amp;A27,Concentrado_PB!A$3:I$1031,8,0),"")</f>
        <v>P004</v>
      </c>
      <c r="I27" s="100" t="str">
        <f>IFERROR(VLOOKUP(V$9&amp;A27,Concentrado_PB!A$3:I$1031,9,0)," ")</f>
        <v xml:space="preserve">P004_PROMOCIÓN INTEGRAL PARA EL CUMPLIMIENTO DE LOS DERECHOS DE LA NIÑEZ Y DE LA ADOLESCENCIA </v>
      </c>
      <c r="J27" s="100"/>
      <c r="K27" s="100"/>
      <c r="L27" s="75">
        <f>IFERROR(VLOOKUP(B27,Concentrado_PB!K16:AP1045,24,0)," ")</f>
        <v>1</v>
      </c>
      <c r="M27" s="100" t="str">
        <f>IFERROR(VLOOKUP(B27,Concentrado_PB!K$2:AP$1031,25,0)," ")</f>
        <v>PORCENTAJE DE ACTIVIDADES REALIZADAS A EFECTO DE CONCIENTIZAR SOBRE LOS DERECHOS DE LAS NIÑAS, NIÑOS Y ADOLESCENTES A LOS SERVIDORES PÚBLICOS DE LA INSTITUCIÓN.</v>
      </c>
      <c r="N27" s="100"/>
      <c r="O27" s="100"/>
      <c r="P27" s="100" t="str">
        <f>IFERROR(VLOOKUP(B27,Concentrado_PB!K$2:AP$1031,26,0)," ")</f>
        <v>(ACTIVIDADES PLANEADAS PARA CONCIENTIZAR SOBRE LOS DERECHOS DE LAS NIÑAS, NIÑOS Y ADOLESCENTES) / (ACTIVIDADES REALIZADAS PARA CONCIENTIZAR SOBRE LOS DERECHOS DE LAS NIÑAS, NIÑOS Y ADOLESCENTES)</v>
      </c>
      <c r="Q27" s="100"/>
      <c r="R27" s="100"/>
      <c r="S27" s="102" t="str">
        <f>IFERROR(VLOOKUP(B27,Concentrado_PB!K$2:AP$1031,28,0)," ")</f>
        <v>N/A</v>
      </c>
      <c r="T27" s="103"/>
      <c r="U27" s="104"/>
      <c r="V27" s="75" t="str">
        <f>IFERROR(VLOOKUP(B27,Concentrado_PB!K$2:AP$1031,27,0)," ")</f>
        <v>PORCENTAJE</v>
      </c>
      <c r="W27" s="75">
        <f>IFERROR(VLOOKUP(B27,Concentrado_PB!K$2:AP$1031,29,0)," ")</f>
        <v>0</v>
      </c>
      <c r="X27" s="75">
        <f>IFERROR(VLOOKUP(B27,Concentrado_PB!K$2:AP$1031,30,0)," ")</f>
        <v>0.5</v>
      </c>
      <c r="Y27" s="75">
        <f>IFERROR(VLOOKUP(B27,Concentrado_PB!K$2:AP$1031,31,0)," ")</f>
        <v>1</v>
      </c>
      <c r="Z27" s="75">
        <f>IFERROR(VLOOKUP(B27,Concentrado_PB!K$2:AP$1031,32,0)," ")</f>
        <v>1</v>
      </c>
      <c r="AA27" s="78"/>
      <c r="AB27" s="93"/>
      <c r="AC27" s="92"/>
      <c r="AD27" s="94" t="str">
        <f t="shared" si="1"/>
        <v xml:space="preserve"> </v>
      </c>
      <c r="AE27" s="79"/>
    </row>
    <row r="28" spans="1:31" ht="129.94999999999999" customHeight="1">
      <c r="A28" s="64">
        <v>16</v>
      </c>
      <c r="B28" s="65" t="str">
        <f t="shared" si="0"/>
        <v>02CD14S126</v>
      </c>
      <c r="C28" s="75">
        <f>IFERROR(VLOOKUP(B28,Concentrado_PB!K$3:AP$1031,2,0)," ")</f>
        <v>1</v>
      </c>
      <c r="D28" s="75">
        <f>IFERROR(VLOOKUP(B28,Concentrado_PB!K$3:AP$1031,4,0)," ")</f>
        <v>6</v>
      </c>
      <c r="E28" s="75">
        <f>IFERROR(VLOOKUP(B28,Concentrado_PB!K$3:AP$1031,6,0)," ")</f>
        <v>3</v>
      </c>
      <c r="F28" s="76" t="str">
        <f>IFERROR(VLOOKUP(V$9&amp;A28,Concentrado_PB!A17:BX1046,27,0)," ")</f>
        <v>2.6.2</v>
      </c>
      <c r="G28" s="77" t="str">
        <f>IFERROR(VLOOKUP(V$9&amp;A28,Concentrado_PB!A17:BX1046,20,0)," ")</f>
        <v xml:space="preserve">10. Reducción de las desigualdades </v>
      </c>
      <c r="H28" s="75" t="str">
        <f>IFERROR(VLOOKUP(V$9&amp;A28,Concentrado_PB!A$3:I$1031,8,0),"")</f>
        <v>S126</v>
      </c>
      <c r="I28" s="100" t="str">
        <f>IFERROR(VLOOKUP(V$9&amp;A28,Concentrado_PB!A$3:I$1031,9,0)," ")</f>
        <v>S126_COMUNIDAD   HUEHUEYOTL,  APOYO   A  COLECTIVOS   DE  PERSONAS ADULTAS MAYORES</v>
      </c>
      <c r="J28" s="100"/>
      <c r="K28" s="100"/>
      <c r="L28" s="75">
        <f>IFERROR(VLOOKUP(B28,Concentrado_PB!K17:AP1046,24,0)," ")</f>
        <v>2.3E-2</v>
      </c>
      <c r="M28" s="100" t="str">
        <f>IFERROR(VLOOKUP(B28,Concentrado_PB!K$2:AP$1031,25,0)," ")</f>
        <v>MIDE EL NUMERO DE PERSONAS ADULTAS MAYORES QUE PARTICIPAN EN LOS COLECTIVOS Y REDES DE APOYO.</v>
      </c>
      <c r="N28" s="100"/>
      <c r="O28" s="100"/>
      <c r="P28" s="100" t="str">
        <f>IFERROR(VLOOKUP(B28,Concentrado_PB!K$2:AP$1031,26,0)," ")</f>
        <v>(PERSONAS ADULTAS MAYORES QUE PARTICIPAN EN LOS COLECTIVOS Y REDES DE APOYO / NUMERO DE PERSONAS ADULTAS MAYORES DE LA DEMARCACION) * 100</v>
      </c>
      <c r="Q28" s="100"/>
      <c r="R28" s="100"/>
      <c r="S28" s="102" t="str">
        <f>IFERROR(VLOOKUP(B28,Concentrado_PB!K$2:AP$1031,28,0),"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28" s="103"/>
      <c r="U28" s="104"/>
      <c r="V28" s="75" t="str">
        <f>IFERROR(VLOOKUP(B28,Concentrado_PB!K$2:AP$1031,27,0)," ")</f>
        <v>PORCENTAJE</v>
      </c>
      <c r="W28" s="75">
        <f>IFERROR(VLOOKUP(B28,Concentrado_PB!K$2:AP$1031,29,0)," ")</f>
        <v>0</v>
      </c>
      <c r="X28" s="75">
        <f>IFERROR(VLOOKUP(B28,Concentrado_PB!K$2:AP$1031,30,0)," ")</f>
        <v>7.0000000000000001E-3</v>
      </c>
      <c r="Y28" s="75">
        <f>IFERROR(VLOOKUP(B28,Concentrado_PB!K$2:AP$1031,31,0)," ")</f>
        <v>1.4999999999999999E-2</v>
      </c>
      <c r="Z28" s="75">
        <f>IFERROR(VLOOKUP(B28,Concentrado_PB!K$2:AP$1031,32,0)," ")</f>
        <v>2.3E-2</v>
      </c>
      <c r="AA28" s="78"/>
      <c r="AB28" s="93"/>
      <c r="AC28" s="92"/>
      <c r="AD28" s="94" t="str">
        <f t="shared" si="1"/>
        <v xml:space="preserve"> </v>
      </c>
      <c r="AE28" s="79"/>
    </row>
    <row r="29" spans="1:31" ht="129.94999999999999" customHeight="1">
      <c r="A29" s="64">
        <v>17</v>
      </c>
      <c r="B29" s="65" t="str">
        <f t="shared" si="0"/>
        <v>02CD14S127</v>
      </c>
      <c r="C29" s="75">
        <f>IFERROR(VLOOKUP(B29,Concentrado_PB!K$3:AP$1031,2,0)," ")</f>
        <v>1</v>
      </c>
      <c r="D29" s="75">
        <f>IFERROR(VLOOKUP(B29,Concentrado_PB!K$3:AP$1031,4,0)," ")</f>
        <v>6</v>
      </c>
      <c r="E29" s="75" t="str">
        <f>IFERROR(VLOOKUP(B29,Concentrado_PB!K$3:AP$1031,6,0)," ")</f>
        <v>0</v>
      </c>
      <c r="F29" s="76" t="str">
        <f>IFERROR(VLOOKUP(V$9&amp;A29,Concentrado_PB!A18:BX1047,27,0)," ")</f>
        <v>2.4.4</v>
      </c>
      <c r="G29" s="77" t="str">
        <f>IFERROR(VLOOKUP(V$9&amp;A29,Concentrado_PB!A18:BX1047,20,0)," ")</f>
        <v>11. Ciudades y comunidades sostenibles</v>
      </c>
      <c r="H29" s="75" t="str">
        <f>IFERROR(VLOOKUP(V$9&amp;A29,Concentrado_PB!A$3:I$1031,8,0),"")</f>
        <v>S127</v>
      </c>
      <c r="I29" s="100" t="str">
        <f>IFERROR(VLOOKUP(V$9&amp;A29,Concentrado_PB!A$3:I$1031,9,0)," ")</f>
        <v>S127_MOCHILA DE DERECHOS</v>
      </c>
      <c r="J29" s="100"/>
      <c r="K29" s="100"/>
      <c r="L29" s="75">
        <f>IFERROR(VLOOKUP(B29,Concentrado_PB!K18:AP1047,24,0)," ")</f>
        <v>1.7100000000000001E-2</v>
      </c>
      <c r="M29" s="100" t="str">
        <f>IFERROR(VLOOKUP(B29,Concentrado_PB!K$2:AP$1031,25,0)," ")</f>
        <v>MIDE EL NUMERO DE NIÑAS, NIÑOS, ADOLESCENTES, JOVENES, PERSONAS ADULTAS Y PERSONAS ADULTAS MAYORES BENEFICIADOS CON TALLERES.</v>
      </c>
      <c r="N29" s="100"/>
      <c r="O29" s="100"/>
      <c r="P29" s="100" t="str">
        <f>IFERROR(VLOOKUP(B29,Concentrado_PB!K$2:AP$1031,26,0)," ")</f>
        <v>(NUMERO NIÑAS, NIÑOS, ADOLESCENTES, JOVENES, PERSONAS ADULTAS Y PERSONAS ADULTAS MAYORES BENEFICIADOS CON TALLERES/ NUMERO DE PERSONAS QUE HABITAN EN ZONAS DE MUY BAJO Y BAJO INDICE DE DESARROLLO SOCIAL)*100</v>
      </c>
      <c r="Q29" s="100"/>
      <c r="R29" s="100"/>
      <c r="S29" s="102" t="str">
        <f>IFERROR(VLOOKUP(B29,Concentrado_PB!K$2:AP$1031,28,0)," ")</f>
        <v>LISTAS DE ASISTENCIA LAS CUALES ESTARAN DISPONIBLES PARA CONSULTA EN LA DIRECCION DE ATENCION A GRUPOS PRIORITARIOS, UBICADA EN PLAZA DE LA CONSTITUCION, INTERIOR DEL PARQUE JUANA DE ASBAJE, C.P. 14000, ALCALDIA DE TLALPAN.</v>
      </c>
      <c r="T29" s="103"/>
      <c r="U29" s="104"/>
      <c r="V29" s="75" t="str">
        <f>IFERROR(VLOOKUP(B29,Concentrado_PB!K$2:AP$1031,27,0)," ")</f>
        <v>PORCENTAJE</v>
      </c>
      <c r="W29" s="75">
        <f>IFERROR(VLOOKUP(B29,Concentrado_PB!K$2:AP$1031,29,0)," ")</f>
        <v>7.1000000000000004E-3</v>
      </c>
      <c r="X29" s="75">
        <f>IFERROR(VLOOKUP(B29,Concentrado_PB!K$2:AP$1031,30,0)," ")</f>
        <v>1.7100000000000001E-2</v>
      </c>
      <c r="Y29" s="75">
        <f>IFERROR(VLOOKUP(B29,Concentrado_PB!K$2:AP$1031,31,0)," ")</f>
        <v>1.7100000000000001E-2</v>
      </c>
      <c r="Z29" s="75">
        <f>IFERROR(VLOOKUP(B29,Concentrado_PB!K$2:AP$1031,32,0)," ")</f>
        <v>1.7100000000000001E-2</v>
      </c>
      <c r="AA29" s="78"/>
      <c r="AB29" s="93"/>
      <c r="AC29" s="92"/>
      <c r="AD29" s="94" t="str">
        <f t="shared" si="1"/>
        <v xml:space="preserve"> </v>
      </c>
      <c r="AE29" s="79"/>
    </row>
    <row r="30" spans="1:31" ht="129.94999999999999" customHeight="1">
      <c r="A30" s="64">
        <v>18</v>
      </c>
      <c r="B30" s="65" t="str">
        <f t="shared" si="0"/>
        <v>02CD14S128</v>
      </c>
      <c r="C30" s="75">
        <f>IFERROR(VLOOKUP(B30,Concentrado_PB!K$3:AP$1031,2,0)," ")</f>
        <v>1</v>
      </c>
      <c r="D30" s="75">
        <f>IFERROR(VLOOKUP(B30,Concentrado_PB!K$3:AP$1031,4,0)," ")</f>
        <v>6</v>
      </c>
      <c r="E30" s="75">
        <f>IFERROR(VLOOKUP(B30,Concentrado_PB!K$3:AP$1031,6,0)," ")</f>
        <v>1</v>
      </c>
      <c r="F30" s="76" t="str">
        <f>IFERROR(VLOOKUP(V$9&amp;A30,Concentrado_PB!A19:BX1048,27,0)," ")</f>
        <v>2.6.8</v>
      </c>
      <c r="G30" s="77" t="str">
        <f>IFERROR(VLOOKUP(V$9&amp;A30,Concentrado_PB!A19:BX1048,20,0)," ")</f>
        <v xml:space="preserve">10. Reducción de las desigualdades </v>
      </c>
      <c r="H30" s="75" t="str">
        <f>IFERROR(VLOOKUP(V$9&amp;A30,Concentrado_PB!A$3:I$1031,8,0),"")</f>
        <v>S128</v>
      </c>
      <c r="I30" s="100" t="str">
        <f>IFERROR(VLOOKUP(V$9&amp;A30,Concentrado_PB!A$3:I$1031,9,0)," ")</f>
        <v>S128_DEFENSORÍA  DE  LOS  DERECHOS  Y  APOYOS  ECONÓMICOS  A NIÑAS  Y NIÑOS DE TLALPAN</v>
      </c>
      <c r="J30" s="100"/>
      <c r="K30" s="100"/>
      <c r="L30" s="75">
        <f>IFERROR(VLOOKUP(B30,Concentrado_PB!K19:AP1048,24,0)," ")</f>
        <v>0.01</v>
      </c>
      <c r="M30" s="100" t="str">
        <f>IFERROR(VLOOKUP(B30,Concentrado_PB!K$2:AP$1031,25,0)," ")</f>
        <v xml:space="preserve">MIDE EL NUMERO DE NIÑAS, NIÑAS Y ADOLESCENTES QUE RECIBEN APOYO ECONOMICO Y PARTICIPAN EN LOS TALLERES. </v>
      </c>
      <c r="N30" s="100"/>
      <c r="O30" s="100"/>
      <c r="P30" s="100" t="str">
        <f>IFERROR(VLOOKUP(B30,Concentrado_PB!K$2:AP$1031,26,0)," ")</f>
        <v>(NUMERO DE NIÑAS, NIÑOS Y ADOLESCENTES QUE RECIBEN EL APOYO ECONOMICO Y PARTICIPAN EN LOS TALLERES / NUMERO DE NIÑAS, NIÑOS Y ADOLESCENTES DE 5 A 14 AÑOS QUE RESIDEN EN LA DEMARCACION) * 100</v>
      </c>
      <c r="Q30" s="100"/>
      <c r="R30" s="100"/>
      <c r="S30" s="102" t="str">
        <f>IFERROR(VLOOKUP(B30,Concentrado_PB!K$2:AP$1031,28,0),"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30" s="103"/>
      <c r="U30" s="104"/>
      <c r="V30" s="75" t="str">
        <f>IFERROR(VLOOKUP(B30,Concentrado_PB!K$2:AP$1031,27,0)," ")</f>
        <v>PORCENTAJE</v>
      </c>
      <c r="W30" s="75">
        <f>IFERROR(VLOOKUP(B30,Concentrado_PB!K$2:AP$1031,29,0)," ")</f>
        <v>0</v>
      </c>
      <c r="X30" s="75">
        <f>IFERROR(VLOOKUP(B30,Concentrado_PB!K$2:AP$1031,30,0)," ")</f>
        <v>0.01</v>
      </c>
      <c r="Y30" s="75">
        <f>IFERROR(VLOOKUP(B30,Concentrado_PB!K$2:AP$1031,31,0)," ")</f>
        <v>0.01</v>
      </c>
      <c r="Z30" s="75">
        <f>IFERROR(VLOOKUP(B30,Concentrado_PB!K$2:AP$1031,32,0)," ")</f>
        <v>0.01</v>
      </c>
      <c r="AA30" s="78"/>
      <c r="AB30" s="93"/>
      <c r="AC30" s="92"/>
      <c r="AD30" s="94" t="str">
        <f t="shared" si="1"/>
        <v xml:space="preserve"> </v>
      </c>
      <c r="AE30" s="79"/>
    </row>
    <row r="31" spans="1:31" ht="129.94999999999999" customHeight="1">
      <c r="A31" s="64">
        <v>19</v>
      </c>
      <c r="B31" s="65" t="str">
        <f t="shared" si="0"/>
        <v>02CD14S129</v>
      </c>
      <c r="C31" s="75">
        <f>IFERROR(VLOOKUP(B31,Concentrado_PB!K$3:AP$1031,2,0)," ")</f>
        <v>1</v>
      </c>
      <c r="D31" s="75">
        <f>IFERROR(VLOOKUP(B31,Concentrado_PB!K$3:AP$1031,4,0)," ")</f>
        <v>1</v>
      </c>
      <c r="E31" s="75">
        <f>IFERROR(VLOOKUP(B31,Concentrado_PB!K$3:AP$1031,6,0)," ")</f>
        <v>3</v>
      </c>
      <c r="F31" s="76" t="str">
        <f>IFERROR(VLOOKUP(V$9&amp;A31,Concentrado_PB!A20:BX1049,27,0)," ")</f>
        <v>2.5.2</v>
      </c>
      <c r="G31" s="77" t="str">
        <f>IFERROR(VLOOKUP(V$9&amp;A31,Concentrado_PB!A20:BX1049,20,0)," ")</f>
        <v>4. Educación de calidad</v>
      </c>
      <c r="H31" s="75" t="str">
        <f>IFERROR(VLOOKUP(V$9&amp;A31,Concentrado_PB!A$3:I$1031,8,0),"")</f>
        <v>S129</v>
      </c>
      <c r="I31" s="100" t="str">
        <f>IFERROR(VLOOKUP(V$9&amp;A31,Concentrado_PB!A$3:I$1031,9,0)," ")</f>
        <v>S129_ASESORÍAS   PARA  EL   EXAMEN  DE   INGRESO  A   LA   EDUCACIÓN  MEDIA SUPERIOR</v>
      </c>
      <c r="J31" s="100"/>
      <c r="K31" s="100"/>
      <c r="L31" s="75">
        <f>IFERROR(VLOOKUP(B31,Concentrado_PB!K20:AP1049,24,0)," ")</f>
        <v>0.17499999999999999</v>
      </c>
      <c r="M31" s="100" t="str">
        <f>IFERROR(VLOOKUP(B31,Concentrado_PB!K$2:AP$1031,25,0)," ")</f>
        <v xml:space="preserve">MIDE LA CANTIDAD DE ALUMNOS QUE RECIBEN ASESORIAS DE PREPARACION </v>
      </c>
      <c r="N31" s="100"/>
      <c r="O31" s="100"/>
      <c r="P31" s="100" t="str">
        <f>IFERROR(VLOOKUP(B31,Concentrado_PB!K$2:AP$1031,26,0)," ")</f>
        <v>(NUMERO DE ALUMNOS QUE RECIBEN LAS ASESORIAS DE PREPARACION / NUMERO DE NIÑAS Y NIÑOS QUE EGRESAN DE TERCER AÑO DE SECUNDARIA) * 100</v>
      </c>
      <c r="Q31" s="100"/>
      <c r="R31" s="100"/>
      <c r="S31" s="102" t="str">
        <f>IFERROR(VLOOKUP(B31,Concentrado_PB!K$2:AP$1031,28,0),"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1" s="103"/>
      <c r="U31" s="104"/>
      <c r="V31" s="75" t="str">
        <f>IFERROR(VLOOKUP(B31,Concentrado_PB!K$2:AP$1031,27,0)," ")</f>
        <v>PORCENTAJE</v>
      </c>
      <c r="W31" s="75">
        <f>IFERROR(VLOOKUP(B31,Concentrado_PB!K$2:AP$1031,29,0)," ")</f>
        <v>0</v>
      </c>
      <c r="X31" s="75">
        <f>IFERROR(VLOOKUP(B31,Concentrado_PB!K$2:AP$1031,30,0)," ")</f>
        <v>0.17499999999999999</v>
      </c>
      <c r="Y31" s="75">
        <f>IFERROR(VLOOKUP(B31,Concentrado_PB!K$2:AP$1031,31,0)," ")</f>
        <v>0.17499999999999999</v>
      </c>
      <c r="Z31" s="75">
        <f>IFERROR(VLOOKUP(B31,Concentrado_PB!K$2:AP$1031,32,0)," ")</f>
        <v>0.17499999999999999</v>
      </c>
      <c r="AA31" s="78"/>
      <c r="AB31" s="93"/>
      <c r="AC31" s="92"/>
      <c r="AD31" s="94" t="str">
        <f t="shared" si="1"/>
        <v xml:space="preserve"> </v>
      </c>
      <c r="AE31" s="79"/>
    </row>
    <row r="32" spans="1:31" ht="129.94999999999999" customHeight="1">
      <c r="A32" s="64">
        <v>20</v>
      </c>
      <c r="B32" s="65" t="str">
        <f t="shared" si="0"/>
        <v>02CD14S130</v>
      </c>
      <c r="C32" s="75">
        <f>IFERROR(VLOOKUP(B32,Concentrado_PB!K$3:AP$1031,2,0)," ")</f>
        <v>1</v>
      </c>
      <c r="D32" s="75">
        <f>IFERROR(VLOOKUP(B32,Concentrado_PB!K$3:AP$1031,4,0)," ")</f>
        <v>1</v>
      </c>
      <c r="E32" s="75">
        <f>IFERROR(VLOOKUP(B32,Concentrado_PB!K$3:AP$1031,6,0)," ")</f>
        <v>2</v>
      </c>
      <c r="F32" s="76" t="str">
        <f>IFERROR(VLOOKUP(V$9&amp;A32,Concentrado_PB!A21:BX1050,27,0)," ")</f>
        <v>2.5.6</v>
      </c>
      <c r="G32" s="77" t="str">
        <f>IFERROR(VLOOKUP(V$9&amp;A32,Concentrado_PB!A21:BX1050,20,0)," ")</f>
        <v>4. Educación de calidad</v>
      </c>
      <c r="H32" s="75" t="str">
        <f>IFERROR(VLOOKUP(V$9&amp;A32,Concentrado_PB!A$3:I$1031,8,0),"")</f>
        <v>S130</v>
      </c>
      <c r="I32" s="100" t="str">
        <f>IFERROR(VLOOKUP(V$9&amp;A32,Concentrado_PB!A$3:I$1031,9,0)," ")</f>
        <v>S130_EDUCARNOS EN COMUNIDAD PARA EL BIENESTAR SOCIAL</v>
      </c>
      <c r="J32" s="100"/>
      <c r="K32" s="100"/>
      <c r="L32" s="75">
        <f>IFERROR(VLOOKUP(B32,Concentrado_PB!K21:AP1050,24,0)," ")</f>
        <v>1.6E-2</v>
      </c>
      <c r="M32" s="100" t="str">
        <f>IFERROR(VLOOKUP(B32,Concentrado_PB!K$2:AP$1031,25,0)," ")</f>
        <v>MIDE EL NUMERO DE PERSONAS QUE RECIBEN ALGUN TIPO DE ASESORIA, ORIENTACION Y ACOMPAÑAMIENTO EDUCATIVO.</v>
      </c>
      <c r="N32" s="100"/>
      <c r="O32" s="100"/>
      <c r="P32" s="100" t="str">
        <f>IFERROR(VLOOKUP(B32,Concentrado_PB!K$2:AP$1031,26,0)," ")</f>
        <v>(NUMERO DE PERSONAS QUE RECIBEN ALGUN TIPO DE ASESORIA, ORIENTACION Y ACOMPAÑAMIENTO EDUCATIVO / NUMERO DE PERSONAS DE 15 AÑOS Y MAS QUE HABITAN EN LA ALCALDIA DE TLALPAN) * 100</v>
      </c>
      <c r="Q32" s="100"/>
      <c r="R32" s="100"/>
      <c r="S32" s="102" t="str">
        <f>IFERROR(VLOOKUP(B32,Concentrado_PB!K$2:AP$1031,28,0),"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03"/>
      <c r="U32" s="104"/>
      <c r="V32" s="75" t="str">
        <f>IFERROR(VLOOKUP(B32,Concentrado_PB!K$2:AP$1031,27,0)," ")</f>
        <v>PORCENTAJE</v>
      </c>
      <c r="W32" s="75">
        <f>IFERROR(VLOOKUP(B32,Concentrado_PB!K$2:AP$1031,29,0)," ")</f>
        <v>4.0000000000000001E-3</v>
      </c>
      <c r="X32" s="75">
        <f>IFERROR(VLOOKUP(B32,Concentrado_PB!K$2:AP$1031,30,0)," ")</f>
        <v>8.0000000000000002E-3</v>
      </c>
      <c r="Y32" s="75">
        <f>IFERROR(VLOOKUP(B32,Concentrado_PB!K$2:AP$1031,31,0)," ")</f>
        <v>1.2E-2</v>
      </c>
      <c r="Z32" s="75">
        <f>IFERROR(VLOOKUP(B32,Concentrado_PB!K$2:AP$1031,32,0)," ")</f>
        <v>1.6E-2</v>
      </c>
      <c r="AA32" s="78"/>
      <c r="AB32" s="93"/>
      <c r="AC32" s="92"/>
      <c r="AD32" s="94" t="str">
        <f t="shared" si="1"/>
        <v xml:space="preserve"> </v>
      </c>
      <c r="AE32" s="79"/>
    </row>
    <row r="33" spans="1:31" ht="129.94999999999999" customHeight="1">
      <c r="A33" s="64">
        <v>21</v>
      </c>
      <c r="B33" s="65" t="str">
        <f t="shared" si="0"/>
        <v>02CD14S132</v>
      </c>
      <c r="C33" s="75">
        <f>IFERROR(VLOOKUP(B33,Concentrado_PB!K$3:AP$1031,2,0)," ")</f>
        <v>1</v>
      </c>
      <c r="D33" s="75">
        <f>IFERROR(VLOOKUP(B33,Concentrado_PB!K$3:AP$1031,4,0)," ")</f>
        <v>1</v>
      </c>
      <c r="E33" s="75">
        <f>IFERROR(VLOOKUP(B33,Concentrado_PB!K$3:AP$1031,6,0)," ")</f>
        <v>2</v>
      </c>
      <c r="F33" s="76" t="str">
        <f>IFERROR(VLOOKUP(V$9&amp;A33,Concentrado_PB!A22:BX1051,27,0)," ")</f>
        <v>2.5.6</v>
      </c>
      <c r="G33" s="77" t="str">
        <f>IFERROR(VLOOKUP(V$9&amp;A33,Concentrado_PB!A22:BX1051,20,0)," ")</f>
        <v>4. Educación de calidad</v>
      </c>
      <c r="H33" s="75" t="str">
        <f>IFERROR(VLOOKUP(V$9&amp;A33,Concentrado_PB!A$3:I$1031,8,0),"")</f>
        <v>S132</v>
      </c>
      <c r="I33" s="100" t="str">
        <f>IFERROR(VLOOKUP(V$9&amp;A33,Concentrado_PB!A$3:I$1031,9,0)," ")</f>
        <v>S132_APOYO  PROFESIONAL A LA POBLACIÓN EN SUS TAREAS EDUCATIVAS EN LAS BIBLIOTECAS PÚBLICAS</v>
      </c>
      <c r="J33" s="100"/>
      <c r="K33" s="100"/>
      <c r="L33" s="75">
        <f>IFERROR(VLOOKUP(B33,Concentrado_PB!K22:AP1051,24,0)," ")</f>
        <v>1.0999999999999999E-2</v>
      </c>
      <c r="M33" s="100" t="str">
        <f>IFERROR(VLOOKUP(B33,Concentrado_PB!K$2:AP$1031,25,0)," ")</f>
        <v>MIDE LA CANTIDAD DE NIÑAS, NIÑOS Y ADOLESCENTES QUE RECIBEN ASESORIA EN LAS BIBLIOTECAS PUBLICAS.</v>
      </c>
      <c r="N33" s="100"/>
      <c r="O33" s="100"/>
      <c r="P33" s="100" t="str">
        <f>IFERROR(VLOOKUP(B33,Concentrado_PB!K$2:AP$1031,26,0)," ")</f>
        <v>(NUMERO DE NIÑAS, NIÑOS Y ADOLESCENTES QUE RECIBEN ASESORIA EN LAS BIBLIOTECAS PUBLICAS / NUMERO DE NIÑAS, NIÑOS Y ADOLESCENTES QUE ESTUDIAN EN ESCUELAS PRIMARIAS Y SECUNDARIAS PUBLICAS) * 100</v>
      </c>
      <c r="Q33" s="100"/>
      <c r="R33" s="100"/>
      <c r="S33" s="102" t="str">
        <f>IFERROR(VLOOKUP(B33,Concentrado_PB!K$2:AP$1031,28,0),"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03"/>
      <c r="U33" s="104"/>
      <c r="V33" s="75" t="str">
        <f>IFERROR(VLOOKUP(B33,Concentrado_PB!K$2:AP$1031,27,0)," ")</f>
        <v>PORCENTAJE</v>
      </c>
      <c r="W33" s="75">
        <f>IFERROR(VLOOKUP(B33,Concentrado_PB!K$2:AP$1031,29,0)," ")</f>
        <v>1.0999999999999999E-2</v>
      </c>
      <c r="X33" s="75">
        <f>IFERROR(VLOOKUP(B33,Concentrado_PB!K$2:AP$1031,30,0)," ")</f>
        <v>1.0999999999999999E-2</v>
      </c>
      <c r="Y33" s="75">
        <f>IFERROR(VLOOKUP(B33,Concentrado_PB!K$2:AP$1031,31,0)," ")</f>
        <v>1.0999999999999999E-2</v>
      </c>
      <c r="Z33" s="75">
        <f>IFERROR(VLOOKUP(B33,Concentrado_PB!K$2:AP$1031,32,0)," ")</f>
        <v>1.0999999999999999E-2</v>
      </c>
      <c r="AA33" s="78"/>
      <c r="AB33" s="93"/>
      <c r="AC33" s="92"/>
      <c r="AD33" s="94" t="str">
        <f t="shared" si="1"/>
        <v xml:space="preserve"> </v>
      </c>
      <c r="AE33" s="79"/>
    </row>
    <row r="34" spans="1:31" ht="129.94999999999999" customHeight="1">
      <c r="A34" s="64">
        <v>22</v>
      </c>
      <c r="B34" s="65" t="str">
        <f t="shared" si="0"/>
        <v>02CD14S133</v>
      </c>
      <c r="C34" s="75">
        <f>IFERROR(VLOOKUP(B34,Concentrado_PB!K$3:AP$1031,2,0)," ")</f>
        <v>2</v>
      </c>
      <c r="D34" s="75">
        <f>IFERROR(VLOOKUP(B34,Concentrado_PB!K$3:AP$1031,4,0)," ")</f>
        <v>2</v>
      </c>
      <c r="E34" s="75">
        <f>IFERROR(VLOOKUP(B34,Concentrado_PB!K$3:AP$1031,6,0)," ")</f>
        <v>1</v>
      </c>
      <c r="F34" s="76" t="str">
        <f>IFERROR(VLOOKUP(V$9&amp;A34,Concentrado_PB!A23:BX1052,27,0)," ")</f>
        <v>2.2.2</v>
      </c>
      <c r="G34" s="77" t="str">
        <f>IFERROR(VLOOKUP(V$9&amp;A34,Concentrado_PB!A23:BX1052,20,0)," ")</f>
        <v>11. Ciudades y comunidades sostenibles</v>
      </c>
      <c r="H34" s="75" t="str">
        <f>IFERROR(VLOOKUP(V$9&amp;A34,Concentrado_PB!A$3:I$1031,8,0),"")</f>
        <v>S133</v>
      </c>
      <c r="I34" s="100" t="str">
        <f>IFERROR(VLOOKUP(V$9&amp;A34,Concentrado_PB!A$3:I$1031,9,0)," ")</f>
        <v>S133_IMAGEN URBANA PARA CULTIVAR COMUNIDAD</v>
      </c>
      <c r="J34" s="100"/>
      <c r="K34" s="100"/>
      <c r="L34" s="75">
        <f>IFERROR(VLOOKUP(B34,Concentrado_PB!K23:AP1052,24,0)," ")</f>
        <v>0.17</v>
      </c>
      <c r="M34" s="100" t="str">
        <f>IFERROR(VLOOKUP(B34,Concentrado_PB!K$2:AP$1031,25,0)," ")</f>
        <v>MIDE EL NUMERO DE PERSONAS ATENDIDAS A TRAVES DE LOS SERVICIOS PUBLICOS DE MEJORAMIENTO URBANO.</v>
      </c>
      <c r="N34" s="100"/>
      <c r="O34" s="100"/>
      <c r="P34" s="100" t="str">
        <f>IFERROR(VLOOKUP(B34,Concentrado_PB!K$2:AP$1031,26,0)," ")</f>
        <v>(NUMERO DE PERSONAS QUE HABITAN EN 18 COLONIAS, 10 PUEBLOS Y 6 BARRIOS CON MUY BAJO Y BAJO INDICE DE DESARROLLO SOCIAL QUE RECIBEN LOS SERVICIOS DE MEJORAMIENTO URBANO / NUMERO DE PERSONAS QUE HABITAN EN LA ALCALDIA DE TLALPAN) * 100</v>
      </c>
      <c r="Q34" s="100"/>
      <c r="R34" s="100"/>
      <c r="S34" s="102" t="str">
        <f>IFERROR(VLOOKUP(B34,Concentrado_PB!K$2:AP$1031,28,0),"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4" s="103"/>
      <c r="U34" s="104"/>
      <c r="V34" s="75" t="str">
        <f>IFERROR(VLOOKUP(B34,Concentrado_PB!K$2:AP$1031,27,0)," ")</f>
        <v>PORCENTAJE</v>
      </c>
      <c r="W34" s="75">
        <f>IFERROR(VLOOKUP(B34,Concentrado_PB!K$2:AP$1031,29,0)," ")</f>
        <v>0</v>
      </c>
      <c r="X34" s="75">
        <f>IFERROR(VLOOKUP(B34,Concentrado_PB!K$2:AP$1031,30,0)," ")</f>
        <v>0.17</v>
      </c>
      <c r="Y34" s="75">
        <f>IFERROR(VLOOKUP(B34,Concentrado_PB!K$2:AP$1031,31,0)," ")</f>
        <v>0.17</v>
      </c>
      <c r="Z34" s="75">
        <f>IFERROR(VLOOKUP(B34,Concentrado_PB!K$2:AP$1031,32,0)," ")</f>
        <v>0.17</v>
      </c>
      <c r="AA34" s="78"/>
      <c r="AB34" s="93"/>
      <c r="AC34" s="92"/>
      <c r="AD34" s="94" t="str">
        <f t="shared" si="1"/>
        <v xml:space="preserve"> </v>
      </c>
      <c r="AE34" s="79"/>
    </row>
    <row r="35" spans="1:31" ht="129.94999999999999" customHeight="1">
      <c r="A35" s="64">
        <v>23</v>
      </c>
      <c r="B35" s="65" t="str">
        <f t="shared" si="0"/>
        <v>02CD14S134</v>
      </c>
      <c r="C35" s="75">
        <f>IFERROR(VLOOKUP(B35,Concentrado_PB!K$3:AP$1031,2,0)," ")</f>
        <v>2</v>
      </c>
      <c r="D35" s="75">
        <f>IFERROR(VLOOKUP(B35,Concentrado_PB!K$3:AP$1031,4,0)," ")</f>
        <v>3</v>
      </c>
      <c r="E35" s="75">
        <f>IFERROR(VLOOKUP(B35,Concentrado_PB!K$3:AP$1031,6,0)," ")</f>
        <v>4</v>
      </c>
      <c r="F35" s="76" t="str">
        <f>IFERROR(VLOOKUP(V$9&amp;A35,Concentrado_PB!A24:BX1053,27,0)," ")</f>
        <v>2.1.6</v>
      </c>
      <c r="G35" s="77" t="str">
        <f>IFERROR(VLOOKUP(V$9&amp;A35,Concentrado_PB!A24:BX1053,20,0)," ")</f>
        <v>15. Vida de ecosistemas terrestres</v>
      </c>
      <c r="H35" s="75" t="str">
        <f>IFERROR(VLOOKUP(V$9&amp;A35,Concentrado_PB!A$3:I$1031,8,0),"")</f>
        <v>S134</v>
      </c>
      <c r="I35" s="100" t="str">
        <f>IFERROR(VLOOKUP(V$9&amp;A35,Concentrado_PB!A$3:I$1031,9,0)," ")</f>
        <v>S134_HUELLAS: SEMBRANDO COMPAÑÍA EN COMUNIDAD</v>
      </c>
      <c r="J35" s="100"/>
      <c r="K35" s="100"/>
      <c r="L35" s="75">
        <f>IFERROR(VLOOKUP(B35,Concentrado_PB!K24:AP1053,24,0)," ")</f>
        <v>0.156</v>
      </c>
      <c r="M35" s="100" t="str">
        <f>IFERROR(VLOOKUP(B35,Concentrado_PB!K$2:AP$1031,25,0)," ")</f>
        <v>MIDE EL NUMERO DE ANIMALES DE COMPAÑIA ATENDIDOS CON ALGUN SERVICIO VETERINARIO</v>
      </c>
      <c r="N35" s="100"/>
      <c r="O35" s="100"/>
      <c r="P35" s="100" t="str">
        <f>IFERROR(VLOOKUP(B35,Concentrado_PB!K$2:AP$1031,26,0)," ")</f>
        <v>(NUMERO DE ANIMALES DE COMPAÑIA ATENDIDOS / NUMERO DE ANIMALES DE COMPAÑIA DE LA DEMARCACION) * 100</v>
      </c>
      <c r="Q35" s="100"/>
      <c r="R35" s="100"/>
      <c r="S35" s="102" t="str">
        <f>IFERROR(VLOOKUP(B35,Concentrado_PB!K$2:AP$1031,28,0)," ")</f>
        <v xml:space="preserve">LISTADO DE BENEFICIARIOS, LOS CUALES PODRAN SER CONSULTADOS EN LA CLINICIA VETERINARIA DE LA ALCALDIA DE TLALPAN, UBICADA EN CALLE BEKAL MZ 98 LT 22, COL. LOMAS DE PADIERNA, C.P. 14240 , ALCALDIA DE TLALPAN. </v>
      </c>
      <c r="T35" s="103"/>
      <c r="U35" s="104"/>
      <c r="V35" s="75" t="str">
        <f>IFERROR(VLOOKUP(B35,Concentrado_PB!K$2:AP$1031,27,0)," ")</f>
        <v>PORCENTAJE</v>
      </c>
      <c r="W35" s="99">
        <v>0.25</v>
      </c>
      <c r="X35" s="99">
        <v>0.25</v>
      </c>
      <c r="Y35" s="99">
        <v>0.42</v>
      </c>
      <c r="Z35" s="75">
        <v>0</v>
      </c>
      <c r="AA35" s="98">
        <v>1.17</v>
      </c>
      <c r="AB35" s="93"/>
      <c r="AC35" s="92"/>
      <c r="AD35" s="94" t="str">
        <f t="shared" si="1"/>
        <v xml:space="preserve"> </v>
      </c>
      <c r="AE35" s="79"/>
    </row>
    <row r="36" spans="1:31" ht="129.94999999999999" customHeight="1">
      <c r="A36" s="64">
        <v>24</v>
      </c>
      <c r="B36" s="65" t="str">
        <f t="shared" si="0"/>
        <v>02CD14S135</v>
      </c>
      <c r="C36" s="75">
        <f>IFERROR(VLOOKUP(B36,Concentrado_PB!K$3:AP$1031,2,0)," ")</f>
        <v>1</v>
      </c>
      <c r="D36" s="75">
        <f>IFERROR(VLOOKUP(B36,Concentrado_PB!K$3:AP$1031,4,0)," ")</f>
        <v>4</v>
      </c>
      <c r="E36" s="75">
        <f>IFERROR(VLOOKUP(B36,Concentrado_PB!K$3:AP$1031,6,0)," ")</f>
        <v>3</v>
      </c>
      <c r="F36" s="76" t="str">
        <f>IFERROR(VLOOKUP(V$9&amp;A36,Concentrado_PB!A25:BX1054,27,0)," ")</f>
        <v>2.2.2</v>
      </c>
      <c r="G36" s="77" t="str">
        <f>IFERROR(VLOOKUP(V$9&amp;A36,Concentrado_PB!A25:BX1054,20,0)," ")</f>
        <v>11. Ciudades y comunidades sostenibles</v>
      </c>
      <c r="H36" s="75" t="str">
        <f>IFERROR(VLOOKUP(V$9&amp;A36,Concentrado_PB!A$3:I$1031,8,0),"")</f>
        <v>S135</v>
      </c>
      <c r="I36" s="100" t="str">
        <f>IFERROR(VLOOKUP(V$9&amp;A36,Concentrado_PB!A$3:I$1031,9,0)," ")</f>
        <v>S135_UNIDAD-ES TLALPAN</v>
      </c>
      <c r="J36" s="100"/>
      <c r="K36" s="100"/>
      <c r="L36" s="75">
        <f>IFERROR(VLOOKUP(B36,Concentrado_PB!K25:AP1054,24,0)," ")</f>
        <v>0.58899999999999997</v>
      </c>
      <c r="M36" s="100" t="str">
        <f>IFERROR(VLOOKUP(B36,Concentrado_PB!K$2:AP$1031,25,0)," ")</f>
        <v xml:space="preserve">MIDE LA CANTIDAD DE PERSONAS BENEFICIADAS QUE VIVEN EN UNIDADES Y CONJUNTOS HABITACIONALES DE INTERES SOCIAL. </v>
      </c>
      <c r="N36" s="100"/>
      <c r="O36" s="100"/>
      <c r="P36" s="100" t="str">
        <f>IFERROR(VLOOKUP(B36,Concentrado_PB!K$2:AP$1031,26,0)," ")</f>
        <v>(NUMERO DE PERSONAS BENEFICIADAS QUE HABITAN EN CONJUNTOS Y UNIDADES HABITACIONALES DE INTERES SOCIAL / NUMERO DE PERSONAS QUE HABITAN EN CONJUNTOS Y UNIDADES HABITACIONALES DE INTERES SOCIAL) * 100</v>
      </c>
      <c r="Q36" s="100"/>
      <c r="R36" s="100"/>
      <c r="S36" s="102" t="str">
        <f>IFERROR(VLOOKUP(B36,Concentrado_PB!K$2:AP$1031,28,0)," ")</f>
        <v>EXPEDIENTES DE PROYECTOS , LOS CUALES ESTARAN DISPONIBLES PARA SU CONSULTA EN LA DIRECCION GENERAL DE PARTICIPACION CIUDADANA, UBICADA EN PLAZA DE LA CONSTITUCION S/N, COL. TLALPAN CENTRO, C.P. 14000, ALCALDIA DE TLALPAN.</v>
      </c>
      <c r="T36" s="103"/>
      <c r="U36" s="104"/>
      <c r="V36" s="75" t="str">
        <f>IFERROR(VLOOKUP(B36,Concentrado_PB!K$2:AP$1031,27,0)," ")</f>
        <v>PORCENTAJE</v>
      </c>
      <c r="W36" s="75">
        <f>IFERROR(VLOOKUP(B36,Concentrado_PB!K$2:AP$1031,29,0)," ")</f>
        <v>0</v>
      </c>
      <c r="X36" s="75">
        <f>IFERROR(VLOOKUP(B36,Concentrado_PB!K$2:AP$1031,30,0)," ")</f>
        <v>0.58899999999999997</v>
      </c>
      <c r="Y36" s="75">
        <f>IFERROR(VLOOKUP(B36,Concentrado_PB!K$2:AP$1031,31,0)," ")</f>
        <v>0.58899999999999997</v>
      </c>
      <c r="Z36" s="75">
        <f>IFERROR(VLOOKUP(B36,Concentrado_PB!K$2:AP$1031,32,0)," ")</f>
        <v>0.58899999999999997</v>
      </c>
      <c r="AA36" s="78"/>
      <c r="AB36" s="93"/>
      <c r="AC36" s="92"/>
      <c r="AD36" s="94" t="str">
        <f t="shared" si="1"/>
        <v xml:space="preserve"> </v>
      </c>
      <c r="AE36" s="79"/>
    </row>
    <row r="37" spans="1:31" ht="129.94999999999999" customHeight="1">
      <c r="A37" s="64">
        <v>25</v>
      </c>
      <c r="B37" s="65" t="str">
        <f t="shared" si="0"/>
        <v>02CD14S136</v>
      </c>
      <c r="C37" s="75">
        <f>IFERROR(VLOOKUP(B37,Concentrado_PB!K$3:AP$1031,2,0)," ")</f>
        <v>3</v>
      </c>
      <c r="D37" s="75">
        <f>IFERROR(VLOOKUP(B37,Concentrado_PB!K$3:AP$1031,4,0)," ")</f>
        <v>3</v>
      </c>
      <c r="E37" s="75">
        <f>IFERROR(VLOOKUP(B37,Concentrado_PB!K$3:AP$1031,6,0)," ")</f>
        <v>2</v>
      </c>
      <c r="F37" s="76" t="str">
        <f>IFERROR(VLOOKUP(V$9&amp;A37,Concentrado_PB!A26:BX1055,27,0)," ")</f>
        <v>2.2.6</v>
      </c>
      <c r="G37" s="77" t="str">
        <f>IFERROR(VLOOKUP(V$9&amp;A37,Concentrado_PB!A26:BX1055,20,0)," ")</f>
        <v>11. Ciudades y comunidades sostenibles</v>
      </c>
      <c r="H37" s="75" t="str">
        <f>IFERROR(VLOOKUP(V$9&amp;A37,Concentrado_PB!A$3:I$1031,8,0),"")</f>
        <v>S136</v>
      </c>
      <c r="I37" s="100" t="str">
        <f>IFERROR(VLOOKUP(V$9&amp;A37,Concentrado_PB!A$3:I$1031,9,0)," ")</f>
        <v>S136_JÓVENES CULTIVANDO LA MOVILIDAD</v>
      </c>
      <c r="J37" s="100"/>
      <c r="K37" s="100"/>
      <c r="L37" s="75">
        <f>IFERROR(VLOOKUP(B37,Concentrado_PB!K26:AP1055,24,0)," ")</f>
        <v>0.4</v>
      </c>
      <c r="M37" s="100" t="str">
        <f>IFERROR(VLOOKUP(B37,Concentrado_PB!K$2:AP$1031,25,0)," ")</f>
        <v>MIDE EL NUMERO DE INTERSECCIONES QUE PRESENTAN MAYOR CONGESTION VEHICULAR INTERVENIDAS</v>
      </c>
      <c r="N37" s="100"/>
      <c r="O37" s="100"/>
      <c r="P37" s="100" t="str">
        <f>IFERROR(VLOOKUP(B37,Concentrado_PB!K$2:AP$1031,26,0)," ")</f>
        <v>(NUMERO DE INTERSECCIONES QUE PRESENTAN MAYOR CONGESTION VEHICULAR INTERVENIDAS / NUMERO DE INTERSECCIONES QUE PRESENTAN MAYOR CONGESTION VEHICULAR) * 100</v>
      </c>
      <c r="Q37" s="100"/>
      <c r="R37" s="100"/>
      <c r="S37" s="102" t="str">
        <f>IFERROR(VLOOKUP(B37,Concentrado_PB!K$2:AP$1031,28,0)," ")</f>
        <v>LISTAS DE ASISTENCIAS, EVIDENCIA FOTOGRAFICA, LAS CUALES PODRAN SER CONSULTADAS EN LA DIRECCION DE SEGURIDAD CIUDADANA UBICADA EN PLAZA DE LA CONSTITUCION S/N, COL. TLALPAN CENTROL, ALCALDIA DE TLALPAN.</v>
      </c>
      <c r="T37" s="103"/>
      <c r="U37" s="104"/>
      <c r="V37" s="75" t="str">
        <f>IFERROR(VLOOKUP(B37,Concentrado_PB!K$2:AP$1031,27,0)," ")</f>
        <v>PORCENTAJE</v>
      </c>
      <c r="W37" s="75">
        <f>IFERROR(VLOOKUP(B37,Concentrado_PB!K$2:AP$1031,29,0)," ")</f>
        <v>0.4</v>
      </c>
      <c r="X37" s="75">
        <f>IFERROR(VLOOKUP(B37,Concentrado_PB!K$2:AP$1031,30,0)," ")</f>
        <v>0.4</v>
      </c>
      <c r="Y37" s="75">
        <f>IFERROR(VLOOKUP(B37,Concentrado_PB!K$2:AP$1031,31,0)," ")</f>
        <v>0.4</v>
      </c>
      <c r="Z37" s="75">
        <f>IFERROR(VLOOKUP(B37,Concentrado_PB!K$2:AP$1031,32,0)," ")</f>
        <v>0.4</v>
      </c>
      <c r="AA37" s="78"/>
      <c r="AB37" s="93"/>
      <c r="AC37" s="92"/>
      <c r="AD37" s="94" t="str">
        <f t="shared" si="1"/>
        <v xml:space="preserve"> </v>
      </c>
      <c r="AE37" s="79"/>
    </row>
    <row r="38" spans="1:31" ht="129.94999999999999" customHeight="1">
      <c r="A38" s="64">
        <v>26</v>
      </c>
      <c r="B38" s="65" t="str">
        <f t="shared" si="0"/>
        <v>02CD14S137</v>
      </c>
      <c r="C38" s="75">
        <f>IFERROR(VLOOKUP(B38,Concentrado_PB!K$3:AP$1031,2,0)," ")</f>
        <v>4</v>
      </c>
      <c r="D38" s="75">
        <f>IFERROR(VLOOKUP(B38,Concentrado_PB!K$3:AP$1031,4,0)," ")</f>
        <v>1</v>
      </c>
      <c r="E38" s="75">
        <f>IFERROR(VLOOKUP(B38,Concentrado_PB!K$3:AP$1031,6,0)," ")</f>
        <v>0</v>
      </c>
      <c r="F38" s="76" t="str">
        <f>IFERROR(VLOOKUP(V$9&amp;A38,Concentrado_PB!A27:BX1056,27,0)," ")</f>
        <v>2.2.2</v>
      </c>
      <c r="G38" s="77" t="str">
        <f>IFERROR(VLOOKUP(V$9&amp;A38,Concentrado_PB!A27:BX1056,20,0)," ")</f>
        <v>11. Ciudades y comunidades sostenibles</v>
      </c>
      <c r="H38" s="75" t="str">
        <f>IFERROR(VLOOKUP(V$9&amp;A38,Concentrado_PB!A$3:I$1031,8,0),"")</f>
        <v>S137</v>
      </c>
      <c r="I38" s="100" t="str">
        <f>IFERROR(VLOOKUP(V$9&amp;A38,Concentrado_PB!A$3:I$1031,9,0)," ")</f>
        <v>S137_CULTIVANDO COMUNIDAD CON LA PARTICIPACIÓN CIUDADANA</v>
      </c>
      <c r="J38" s="100"/>
      <c r="K38" s="100"/>
      <c r="L38" s="75">
        <f>IFERROR(VLOOKUP(B38,Concentrado_PB!K27:AP1056,24,0)," ")</f>
        <v>0.29499999999999998</v>
      </c>
      <c r="M38" s="100" t="str">
        <f>IFERROR(VLOOKUP(B38,Concentrado_PB!K$2:AP$1031,25,0)," ")</f>
        <v>MIDE LA POBLACION ATENDIDA A TRAVES DE LAS ASESORIAS Y CANALIZACIONES</v>
      </c>
      <c r="N38" s="100"/>
      <c r="O38" s="100"/>
      <c r="P38" s="100" t="str">
        <f>IFERROR(VLOOKUP(B38,Concentrado_PB!K$2:AP$1031,26,0)," ")</f>
        <v>(NUMERO DE PERSONAS ATENDIDAS/NUMERO DE PERSONAS QUE RESIDEN EN LA DEMARCACION) * 100</v>
      </c>
      <c r="Q38" s="100"/>
      <c r="R38" s="100"/>
      <c r="S38" s="102" t="str">
        <f>IFERROR(VLOOKUP(B38,Concentrado_PB!K$2:AP$1031,28,0)," ")</f>
        <v xml:space="preserve">MEMORIA DESCRIPTIVA, LISTAS DE ASISTENCIA Y MINUTAS DE ACUERDO, LAS CUALES PODRAN SER CONSULTADAS EN LA DIRECCION GENERAL DE PARTICIPACION CIUDADANA, UBICADA EN PLAZA DE LA CONSTITUCION S/N, COL. TLALPAN CENTRO, C.P.14000, ALCALDIA DE TLALPAN. </v>
      </c>
      <c r="T38" s="103"/>
      <c r="U38" s="104"/>
      <c r="V38" s="75" t="str">
        <f>IFERROR(VLOOKUP(B38,Concentrado_PB!K$2:AP$1031,27,0)," ")</f>
        <v>PORCENTAJE</v>
      </c>
      <c r="W38" s="75">
        <f>IFERROR(VLOOKUP(B38,Concentrado_PB!K$2:AP$1031,29,0)," ")</f>
        <v>3.6999999999999998E-2</v>
      </c>
      <c r="X38" s="75">
        <f>IFERROR(VLOOKUP(B38,Concentrado_PB!K$2:AP$1031,30,0)," ")</f>
        <v>0.111</v>
      </c>
      <c r="Y38" s="75">
        <f>IFERROR(VLOOKUP(B38,Concentrado_PB!K$2:AP$1031,31,0)," ")</f>
        <v>0.25800000000000001</v>
      </c>
      <c r="Z38" s="75">
        <f>IFERROR(VLOOKUP(B38,Concentrado_PB!K$2:AP$1031,32,0)," ")</f>
        <v>0.29499999999999998</v>
      </c>
      <c r="AA38" s="78"/>
      <c r="AB38" s="93"/>
      <c r="AC38" s="92"/>
      <c r="AD38" s="94" t="str">
        <f t="shared" si="1"/>
        <v xml:space="preserve"> </v>
      </c>
      <c r="AE38" s="79"/>
    </row>
    <row r="39" spans="1:31" ht="129.94999999999999" customHeight="1">
      <c r="A39" s="64">
        <v>27</v>
      </c>
      <c r="B39" s="65" t="str">
        <f t="shared" si="0"/>
        <v>02CD14S138</v>
      </c>
      <c r="C39" s="75">
        <f>IFERROR(VLOOKUP(B39,Concentrado_PB!K$3:AP$1031,2,0)," ")</f>
        <v>1</v>
      </c>
      <c r="D39" s="75">
        <f>IFERROR(VLOOKUP(B39,Concentrado_PB!K$3:AP$1031,4,0)," ")</f>
        <v>3</v>
      </c>
      <c r="E39" s="75">
        <f>IFERROR(VLOOKUP(B39,Concentrado_PB!K$3:AP$1031,6,0)," ")</f>
        <v>1</v>
      </c>
      <c r="F39" s="76" t="str">
        <f>IFERROR(VLOOKUP(V$9&amp;A39,Concentrado_PB!A28:BX1057,27,0)," ")</f>
        <v>2.4.1</v>
      </c>
      <c r="G39" s="77" t="str">
        <f>IFERROR(VLOOKUP(V$9&amp;A39,Concentrado_PB!A28:BX1057,20,0)," ")</f>
        <v xml:space="preserve">3. Salud y bienestar </v>
      </c>
      <c r="H39" s="75" t="str">
        <f>IFERROR(VLOOKUP(V$9&amp;A39,Concentrado_PB!A$3:I$1031,8,0),"")</f>
        <v>S138</v>
      </c>
      <c r="I39" s="100" t="str">
        <f>IFERROR(VLOOKUP(V$9&amp;A39,Concentrado_PB!A$3:I$1031,9,0)," ")</f>
        <v>S138_CULTIVANDO ACTIVIDADES DEPORTIVAS</v>
      </c>
      <c r="J39" s="100"/>
      <c r="K39" s="100"/>
      <c r="L39" s="75">
        <f>IFERROR(VLOOKUP(B39,Concentrado_PB!K28:AP1057,24,0)," ")</f>
        <v>6.6000000000000003E-2</v>
      </c>
      <c r="M39" s="100" t="str">
        <f>IFERROR(VLOOKUP(B39,Concentrado_PB!K$2:AP$1031,25,0)," ")</f>
        <v>MIDE LA POBLACION QUE PARTICIPO EN ALGUNA ACTIVIDAD DEPORTIVA</v>
      </c>
      <c r="N39" s="100"/>
      <c r="O39" s="100"/>
      <c r="P39" s="100" t="str">
        <f>IFERROR(VLOOKUP(B39,Concentrado_PB!K$2:AP$1031,26,0)," ")</f>
        <v>(NUMERO DE PERSONAS QUE PARTICIPARON EN ALGUNA ACTIVIDAD DEPORTIVA / NUMERO DE PERSONAS QUE HABITAN EN LA DEMARCACION) * 100</v>
      </c>
      <c r="Q39" s="100"/>
      <c r="R39" s="100"/>
      <c r="S39" s="102" t="str">
        <f>IFERROR(VLOOKUP(B39,Concentrado_PB!K$2:AP$1031,28,0)," ")</f>
        <v>LISTAS DE ASISTENCIA, LAS CUALES PUEDEN SER CONSULTADAS EN LA COORDINACION DE DESARROLLO DE ACTIVIDADES DEPORTIVAS, UBICADA EN AV. INSURGENTES SUR S/N, INTERIOR DEL DEPORTIVO VILLA OLIMPICA, C.P. 14010, ALCALDIA DE TLALPAN</v>
      </c>
      <c r="T39" s="103"/>
      <c r="U39" s="104"/>
      <c r="V39" s="75" t="str">
        <f>IFERROR(VLOOKUP(B39,Concentrado_PB!K$2:AP$1031,27,0)," ")</f>
        <v>PORCENTAJE</v>
      </c>
      <c r="W39" s="75">
        <f>IFERROR(VLOOKUP(B39,Concentrado_PB!K$2:AP$1031,29,0)," ")</f>
        <v>8.9999999999999993E-3</v>
      </c>
      <c r="X39" s="75">
        <f>IFERROR(VLOOKUP(B39,Concentrado_PB!K$2:AP$1031,30,0)," ")</f>
        <v>1.9E-2</v>
      </c>
      <c r="Y39" s="75">
        <f>IFERROR(VLOOKUP(B39,Concentrado_PB!K$2:AP$1031,31,0)," ")</f>
        <v>3.7999999999999999E-2</v>
      </c>
      <c r="Z39" s="75">
        <f>IFERROR(VLOOKUP(B39,Concentrado_PB!K$2:AP$1031,32,0)," ")</f>
        <v>6.6000000000000003E-2</v>
      </c>
      <c r="AA39" s="78"/>
      <c r="AB39" s="93"/>
      <c r="AC39" s="92"/>
      <c r="AD39" s="94" t="str">
        <f t="shared" si="1"/>
        <v xml:space="preserve"> </v>
      </c>
      <c r="AE39" s="79"/>
    </row>
    <row r="40" spans="1:31" ht="129.94999999999999" customHeight="1">
      <c r="A40" s="64">
        <v>28</v>
      </c>
      <c r="B40" s="65" t="str">
        <f t="shared" si="0"/>
        <v>02CD14S139</v>
      </c>
      <c r="C40" s="75">
        <f>IFERROR(VLOOKUP(B40,Concentrado_PB!K$3:AP$1031,2,0)," ")</f>
        <v>2</v>
      </c>
      <c r="D40" s="75">
        <f>IFERROR(VLOOKUP(B40,Concentrado_PB!K$3:AP$1031,4,0)," ")</f>
        <v>3</v>
      </c>
      <c r="E40" s="75">
        <f>IFERROR(VLOOKUP(B40,Concentrado_PB!K$3:AP$1031,6,0)," ")</f>
        <v>4</v>
      </c>
      <c r="F40" s="76" t="str">
        <f>IFERROR(VLOOKUP(V$9&amp;A40,Concentrado_PB!A29:BX1058,27,0)," ")</f>
        <v>2.1.5</v>
      </c>
      <c r="G40" s="77" t="str">
        <f>IFERROR(VLOOKUP(V$9&amp;A40,Concentrado_PB!A29:BX1058,20,0)," ")</f>
        <v>11. Ciudades y comunidades sostenibles</v>
      </c>
      <c r="H40" s="75" t="str">
        <f>IFERROR(VLOOKUP(V$9&amp;A40,Concentrado_PB!A$3:I$1031,8,0),"")</f>
        <v>S139</v>
      </c>
      <c r="I40" s="100" t="str">
        <f>IFERROR(VLOOKUP(V$9&amp;A40,Concentrado_PB!A$3:I$1031,9,0)," ")</f>
        <v>S139_APOYO AL DESARROLLO AGROPECUARIO  SUSTENTABLE</v>
      </c>
      <c r="J40" s="100"/>
      <c r="K40" s="100"/>
      <c r="L40" s="75">
        <f>IFERROR(VLOOKUP(B40,Concentrado_PB!K29:AP1058,24,0)," ")</f>
        <v>0.13</v>
      </c>
      <c r="M40" s="100" t="str">
        <f>IFERROR(VLOOKUP(B40,Concentrado_PB!K$2:AP$1031,25,0)," ")</f>
        <v xml:space="preserve">MIDE LAS PERSONAS BENEFICIADAS </v>
      </c>
      <c r="N40" s="100"/>
      <c r="O40" s="100"/>
      <c r="P40" s="100" t="str">
        <f>IFERROR(VLOOKUP(B40,Concentrado_PB!K$2:AP$1031,26,0)," ")</f>
        <v>(NUMERO DE PERSONAS BENEFICIADAS/NUMERO DE PERSONAS DEDICADAS AL CUIDADO DEL MEDIO AMBIENTE, A LA PRODUCCION AGRICOLA Y AQUELLAS QUE SE ENCUENTRAN EN CONDICION DE DESEMPLEO)*100</v>
      </c>
      <c r="Q40" s="100"/>
      <c r="R40" s="100"/>
      <c r="S40" s="102" t="str">
        <f>IFERROR(VLOOKUP(B40,Concentrado_PB!K$2:AP$1031,28,0)," ")</f>
        <v xml:space="preserve">EXPEDIENTES DE LOS PROYECTOS, LOS CUALES PODRAN SER CONSULTADOS EN LA DIRECCION GENERAL DE MEDIO AMBIENTE, DESARROLLO SUSTENTABLE Y FOMENTO ECONOMICO, UBICADA EN CALLE BENITO JUAREZ 68, COL. TLALPAN CENTRO, C.P. 14000, ALCALDIA DE TLALPAN. </v>
      </c>
      <c r="T40" s="103"/>
      <c r="U40" s="104"/>
      <c r="V40" s="75" t="str">
        <f>IFERROR(VLOOKUP(B40,Concentrado_PB!K$2:AP$1031,27,0)," ")</f>
        <v>PORCENTAJE</v>
      </c>
      <c r="W40" s="75">
        <f>IFERROR(VLOOKUP(B40,Concentrado_PB!K$2:AP$1031,29,0)," ")</f>
        <v>0</v>
      </c>
      <c r="X40" s="75">
        <f>IFERROR(VLOOKUP(B40,Concentrado_PB!K$2:AP$1031,30,0)," ")</f>
        <v>0.02</v>
      </c>
      <c r="Y40" s="75">
        <f>IFERROR(VLOOKUP(B40,Concentrado_PB!K$2:AP$1031,31,0)," ")</f>
        <v>0.1</v>
      </c>
      <c r="Z40" s="75">
        <f>IFERROR(VLOOKUP(B40,Concentrado_PB!K$2:AP$1031,32,0)," ")</f>
        <v>0.13</v>
      </c>
      <c r="AA40" s="78"/>
      <c r="AB40" s="93"/>
      <c r="AC40" s="92"/>
      <c r="AD40" s="94" t="str">
        <f t="shared" si="1"/>
        <v xml:space="preserve"> </v>
      </c>
      <c r="AE40" s="79"/>
    </row>
    <row r="41" spans="1:31" ht="129.94999999999999" customHeight="1">
      <c r="A41" s="64">
        <v>29</v>
      </c>
      <c r="B41" s="65" t="str">
        <f t="shared" si="0"/>
        <v>02CD14S140</v>
      </c>
      <c r="C41" s="75">
        <f>IFERROR(VLOOKUP(B41,Concentrado_PB!K$3:AP$1031,2,0)," ")</f>
        <v>5</v>
      </c>
      <c r="D41" s="75">
        <f>IFERROR(VLOOKUP(B41,Concentrado_PB!K$3:AP$1031,4,0)," ")</f>
        <v>1</v>
      </c>
      <c r="E41" s="75">
        <f>IFERROR(VLOOKUP(B41,Concentrado_PB!K$3:AP$1031,6,0)," ")</f>
        <v>11</v>
      </c>
      <c r="F41" s="76" t="str">
        <f>IFERROR(VLOOKUP(V$9&amp;A41,Concentrado_PB!A30:BX1059,27,0)," ")</f>
        <v>1.7.1</v>
      </c>
      <c r="G41" s="77" t="str">
        <f>IFERROR(VLOOKUP(V$9&amp;A41,Concentrado_PB!A30:BX1059,20,0)," ")</f>
        <v>16. Paz, justicia e instituciones sólidas</v>
      </c>
      <c r="H41" s="75" t="str">
        <f>IFERROR(VLOOKUP(V$9&amp;A41,Concentrado_PB!A$3:I$1031,8,0),"")</f>
        <v>S140</v>
      </c>
      <c r="I41" s="100" t="str">
        <f>IFERROR(VLOOKUP(V$9&amp;A41,Concentrado_PB!A$3:I$1031,9,0)," ")</f>
        <v>S140_PREVENCIÓN DEL DELITO, TLALPAN</v>
      </c>
      <c r="J41" s="100"/>
      <c r="K41" s="100"/>
      <c r="L41" s="75">
        <f>IFERROR(VLOOKUP(B41,Concentrado_PB!K30:AP1059,24,0)," ")</f>
        <v>1.7999999999999999E-2</v>
      </c>
      <c r="M41" s="100" t="str">
        <f>IFERROR(VLOOKUP(B41,Concentrado_PB!K$2:AP$1031,25,0)," ")</f>
        <v>MIDE EL NUMERO DE PERSONAS QUE RECIBEN INFORMACION PARA CONCIENTIZAR Y SENSIBILIZAR SOBRE SITUACIONES DE VIOLENCIA.</v>
      </c>
      <c r="N41" s="100"/>
      <c r="O41" s="100"/>
      <c r="P41" s="100" t="str">
        <f>IFERROR(VLOOKUP(B41,Concentrado_PB!K$2:AP$1031,26,0)," ")</f>
        <v>(NUMERO DE PERSONAS ATENDIDAS QUE RECIBIERON INFORMACION PARA CONCIENTIZAR Y SENSIBILIZAR SOBRE SITUACIONES DE VIOLENCIA / NUMERO DE PERSONAS QUE HABITAN EN LA DEMARCACION) * 100</v>
      </c>
      <c r="Q41" s="100"/>
      <c r="R41" s="100"/>
      <c r="S41" s="102" t="str">
        <f>IFERROR(VLOOKUP(B41,Concentrado_PB!K$2:AP$1031,28,0)," ")</f>
        <v>LISTA DE ASISTENCIA Y MEMORIA FOTOGRAFICA, LAS CUALES ESTARAN DISPONIBLES PARA CONSULTA EN LA DIRECCION DE SEGURIDAD CIUDADANA, UBICADA EN PLAZA DE LA CONSTITUCION S/N, COL. TLALPAN CENTROL, C.P. 14000, ALCALDIA DE TLALPAN</v>
      </c>
      <c r="T41" s="103"/>
      <c r="U41" s="104"/>
      <c r="V41" s="75" t="str">
        <f>IFERROR(VLOOKUP(B41,Concentrado_PB!K$2:AP$1031,27,0)," ")</f>
        <v>PORCENTAJE</v>
      </c>
      <c r="W41" s="75">
        <f>IFERROR(VLOOKUP(B41,Concentrado_PB!K$2:AP$1031,29,0)," ")</f>
        <v>5.0000000000000001E-3</v>
      </c>
      <c r="X41" s="75">
        <f>IFERROR(VLOOKUP(B41,Concentrado_PB!K$2:AP$1031,30,0)," ")</f>
        <v>0.01</v>
      </c>
      <c r="Y41" s="75">
        <f>IFERROR(VLOOKUP(B41,Concentrado_PB!K$2:AP$1031,31,0)," ")</f>
        <v>1.4999999999999999E-2</v>
      </c>
      <c r="Z41" s="75">
        <f>IFERROR(VLOOKUP(B41,Concentrado_PB!K$2:AP$1031,32,0)," ")</f>
        <v>1.7999999999999999E-2</v>
      </c>
      <c r="AA41" s="78"/>
      <c r="AB41" s="93"/>
      <c r="AC41" s="92"/>
      <c r="AD41" s="94" t="str">
        <f t="shared" si="1"/>
        <v xml:space="preserve"> </v>
      </c>
      <c r="AE41" s="79"/>
    </row>
    <row r="42" spans="1:31" ht="129.94999999999999" customHeight="1">
      <c r="A42" s="64">
        <v>30</v>
      </c>
      <c r="B42" s="65" t="str">
        <f t="shared" si="0"/>
        <v>02CD14S200</v>
      </c>
      <c r="C42" s="75">
        <f>IFERROR(VLOOKUP(B42,Concentrado_PB!K$3:AP$1031,2,0)," ")</f>
        <v>1</v>
      </c>
      <c r="D42" s="75">
        <f>IFERROR(VLOOKUP(B42,Concentrado_PB!K$3:AP$1031,4,0)," ")</f>
        <v>6</v>
      </c>
      <c r="E42" s="75">
        <f>IFERROR(VLOOKUP(B42,Concentrado_PB!K$3:AP$1031,6,0)," ")</f>
        <v>2</v>
      </c>
      <c r="F42" s="76" t="str">
        <f>IFERROR(VLOOKUP(V$9&amp;A42,Concentrado_PB!A31:BX1060,27,0)," ")</f>
        <v>2.6.8</v>
      </c>
      <c r="G42" s="77" t="str">
        <f>IFERROR(VLOOKUP(V$9&amp;A42,Concentrado_PB!A31:BX1060,20,0)," ")</f>
        <v xml:space="preserve">10. Reducción de las desigualdades </v>
      </c>
      <c r="H42" s="75" t="str">
        <f>IFERROR(VLOOKUP(V$9&amp;A42,Concentrado_PB!A$3:I$1031,8,0),"")</f>
        <v>S200</v>
      </c>
      <c r="I42" s="100" t="str">
        <f>IFERROR(VLOOKUP(V$9&amp;A42,Concentrado_PB!A$3:I$1031,9,0)," ")</f>
        <v>S200_CULTIVANDO RAÍCES DE IDENTIDAD</v>
      </c>
      <c r="J42" s="100"/>
      <c r="K42" s="100"/>
      <c r="L42" s="75">
        <f>IFERROR(VLOOKUP(B42,Concentrado_PB!K31:AP1060,24,0)," ")</f>
        <v>2.0999999999999999E-3</v>
      </c>
      <c r="M42" s="100" t="str">
        <f>IFERROR(VLOOKUP(B42,Concentrado_PB!K$2:AP$1031,25,0)," ")</f>
        <v xml:space="preserve">MIDE EL NUMERO DE JOVENES 15 A 29 AÑOS QUE PARTICIPAN EN LOS COLECTIVOS QUE DESARROLLAN ACTIVIDADES Y PROYECTOS PARA LA COMUNIDAD. </v>
      </c>
      <c r="N42" s="100"/>
      <c r="O42" s="100"/>
      <c r="P42" s="100" t="str">
        <f>IFERROR(VLOOKUP(B42,Concentrado_PB!K$2:AP$1031,26,0)," ")</f>
        <v>(NUMERO DE JOVENES ENTRE 15 Y 29 AÑOS QUE PARTICIPAN EN COLECTIVOS QUE DESARROLLAN ACTIVIDADES Y PROYECTOS PARA LA COMUNIDAD/NUMERO DE JOVENES ENTRE 15 Y 29 AÑOS QUE HABITA EN LA DEMARCACION)*100</v>
      </c>
      <c r="Q42" s="100"/>
      <c r="R42" s="100"/>
      <c r="S42" s="102" t="str">
        <f>IFERROR(VLOOKUP(B42,Concentrado_PB!K$2:AP$1031,28,0),"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42" s="103"/>
      <c r="U42" s="104"/>
      <c r="V42" s="75" t="str">
        <f>IFERROR(VLOOKUP(B42,Concentrado_PB!K$2:AP$1031,27,0)," ")</f>
        <v>PORCENTAJE</v>
      </c>
      <c r="W42" s="75">
        <f>IFERROR(VLOOKUP(B42,Concentrado_PB!K$2:AP$1031,29,0)," ")</f>
        <v>0</v>
      </c>
      <c r="X42" s="75">
        <f>IFERROR(VLOOKUP(B42,Concentrado_PB!K$2:AP$1031,30,0)," ")</f>
        <v>0</v>
      </c>
      <c r="Y42" s="75">
        <f>IFERROR(VLOOKUP(B42,Concentrado_PB!K$2:AP$1031,31,0)," ")</f>
        <v>0</v>
      </c>
      <c r="Z42" s="75">
        <f>IFERROR(VLOOKUP(B42,Concentrado_PB!K$2:AP$1031,32,0)," ")</f>
        <v>2.0999999999999999E-3</v>
      </c>
      <c r="AA42" s="75"/>
      <c r="AB42" s="93"/>
      <c r="AC42" s="92"/>
      <c r="AD42" s="94" t="str">
        <f t="shared" si="1"/>
        <v xml:space="preserve"> </v>
      </c>
      <c r="AE42" s="79"/>
    </row>
    <row r="43" spans="1:31" ht="129.94999999999999" customHeight="1">
      <c r="A43" s="64">
        <v>31</v>
      </c>
      <c r="B43" s="65" t="str">
        <f t="shared" si="0"/>
        <v>02CD14S205</v>
      </c>
      <c r="C43" s="75">
        <f>IFERROR(VLOOKUP(B43,Concentrado_PB!K$3:AP$1031,2,0)," ")</f>
        <v>1</v>
      </c>
      <c r="D43" s="75">
        <f>IFERROR(VLOOKUP(B43,Concentrado_PB!K$3:AP$1031,4,0)," ")</f>
        <v>2</v>
      </c>
      <c r="E43" s="75">
        <f>IFERROR(VLOOKUP(B43,Concentrado_PB!K$3:AP$1031,6,0)," ")</f>
        <v>4</v>
      </c>
      <c r="F43" s="76" t="str">
        <f>IFERROR(VLOOKUP(V$9&amp;A43,Concentrado_PB!A32:BX1061,27,0)," ")</f>
        <v>2.3.1</v>
      </c>
      <c r="G43" s="77" t="str">
        <f>IFERROR(VLOOKUP(V$9&amp;A43,Concentrado_PB!A32:BX1061,20,0)," ")</f>
        <v xml:space="preserve">3. Salud y bienestar </v>
      </c>
      <c r="H43" s="75" t="str">
        <f>IFERROR(VLOOKUP(V$9&amp;A43,Concentrado_PB!A$3:I$1031,8,0),"")</f>
        <v>S205</v>
      </c>
      <c r="I43" s="100" t="str">
        <f>IFERROR(VLOOKUP(V$9&amp;A43,Concentrado_PB!A$3:I$1031,9,0)," ")</f>
        <v>S205_PREVENCIÓN DEL EMBARAZO ADOLESCENTE, TLALPAN</v>
      </c>
      <c r="J43" s="100"/>
      <c r="K43" s="100"/>
      <c r="L43" s="75">
        <f>IFERROR(VLOOKUP(B43,Concentrado_PB!K32:AP1061,24,0)," ")</f>
        <v>0.25340000000000001</v>
      </c>
      <c r="M43" s="100" t="str">
        <f>IFERROR(VLOOKUP(B43,Concentrado_PB!K$2:AP$1031,25,0)," ")</f>
        <v>MIDE EL NUMERO DE NIÑAS Y NIÑOS QUE RECIBEN SERVICIOS DE SALUD.</v>
      </c>
      <c r="N43" s="100"/>
      <c r="O43" s="100"/>
      <c r="P43" s="100" t="str">
        <f>IFERROR(VLOOKUP(B43,Concentrado_PB!K$2:AP$1031,26,0)," ")</f>
        <v>(NUMERO DE NIÑAS Y NIÑOS DE 0 A 4 AÑOS QUE RECIBEN SERVICIOS DE SALUD/NUMERO DE NIÑAS Y NIÑOS DE 0 A 4 AÑOS QUE RESIDEN EN ZONAS CON MUY BAJO INDICE DE DESARROLLO SOCIAL)*100</v>
      </c>
      <c r="Q43" s="100"/>
      <c r="R43" s="100"/>
      <c r="S43" s="102" t="str">
        <f>IFERROR(VLOOKUP(B43,Concentrado_PB!K$2:AP$1031,28,0)," ")</f>
        <v xml:space="preserve">LISTAS DE ASISTENCIA LAS CUALES ESTARAN DISPONIBLES PARA CONSULTA EN LA DIRECCION DE SALUD, UBICADA EN CALLE COSCOMATE 90, COL. TORIELLO GUERRA, C.P. 14050, ALCALDIA DE TLALPAN. </v>
      </c>
      <c r="T43" s="103"/>
      <c r="U43" s="104"/>
      <c r="V43" s="75" t="str">
        <f>IFERROR(VLOOKUP(B43,Concentrado_PB!K$2:AP$1031,27,0)," ")</f>
        <v>PORCENTAJE</v>
      </c>
      <c r="W43" s="75">
        <f>IFERROR(VLOOKUP(B43,Concentrado_PB!K$2:AP$1031,29,0)," ")</f>
        <v>0</v>
      </c>
      <c r="X43" s="75">
        <v>0</v>
      </c>
      <c r="Y43" s="75">
        <v>0</v>
      </c>
      <c r="Z43" s="75">
        <v>0</v>
      </c>
      <c r="AA43" s="78" t="s">
        <v>16557</v>
      </c>
      <c r="AB43" s="93"/>
      <c r="AC43" s="92"/>
      <c r="AD43" s="94" t="str">
        <f t="shared" si="1"/>
        <v xml:space="preserve"> </v>
      </c>
      <c r="AE43" s="97"/>
    </row>
    <row r="44" spans="1:31" ht="129.94999999999999" customHeight="1">
      <c r="A44" s="64">
        <v>32</v>
      </c>
      <c r="B44" s="65" t="str">
        <f t="shared" si="0"/>
        <v>02CD14S206</v>
      </c>
      <c r="C44" s="75">
        <f>IFERROR(VLOOKUP(B44,Concentrado_PB!K$3:AP$1031,2,0)," ")</f>
        <v>4</v>
      </c>
      <c r="D44" s="75">
        <f>IFERROR(VLOOKUP(B44,Concentrado_PB!K$3:AP$1031,4,0)," ")</f>
        <v>3</v>
      </c>
      <c r="E44" s="75">
        <f>IFERROR(VLOOKUP(B44,Concentrado_PB!K$3:AP$1031,6,0)," ")</f>
        <v>0</v>
      </c>
      <c r="F44" s="76" t="str">
        <f>IFERROR(VLOOKUP(V$9&amp;A44,Concentrado_PB!A33:BX1062,27,0)," ")</f>
        <v>2.4.2</v>
      </c>
      <c r="G44" s="77" t="str">
        <f>IFERROR(VLOOKUP(V$9&amp;A44,Concentrado_PB!A33:BX1062,20,0)," ")</f>
        <v>11. Ciudades y comunidades sostenibles</v>
      </c>
      <c r="H44" s="75" t="str">
        <f>IFERROR(VLOOKUP(V$9&amp;A44,Concentrado_PB!A$3:I$1031,8,0),"")</f>
        <v>S206</v>
      </c>
      <c r="I44" s="100" t="str">
        <f>IFERROR(VLOOKUP(V$9&amp;A44,Concentrado_PB!A$3:I$1031,9,0)," ")</f>
        <v>S206_FORMACIÓN MUSICAL, TLALPAN</v>
      </c>
      <c r="J44" s="100"/>
      <c r="K44" s="100"/>
      <c r="L44" s="75">
        <f>IFERROR(VLOOKUP(B44,Concentrado_PB!K33:AP1062,24,0)," ")</f>
        <v>1.1000000000000001E-3</v>
      </c>
      <c r="M44" s="100" t="str">
        <f>IFERROR(VLOOKUP(B44,Concentrado_PB!K$2:AP$1031,25,0)," ")</f>
        <v xml:space="preserve">MIDE LA CANTIDAD DE NIÑAS, NIÑOS, ADOLESCENTES Y JOVENES QUE RECIBEN INSTRUCCION MUSICAL. </v>
      </c>
      <c r="N44" s="100"/>
      <c r="O44" s="100"/>
      <c r="P44" s="100" t="str">
        <f>IFERROR(VLOOKUP(B44,Concentrado_PB!K$2:AP$1031,26,0)," ")</f>
        <v>(NUMERO DE NIÑAS, NIÑOS, ADOLESCENTES Y JOVENES QUE RECIBEN INSTRUCCION MUSICAL/NUMERO DE NIÑAS, NIÑOS, ADOLESCENTES Y JOVENES QUE RESIDEN EN LA DEMARCACION)*100</v>
      </c>
      <c r="Q44" s="100"/>
      <c r="R44" s="100"/>
      <c r="S44" s="102" t="str">
        <f>IFERROR(VLOOKUP(B44,Concentrado_PB!K$2:AP$1031,28,0)," ")</f>
        <v>LISTAS DE ASISTENCIAS, LAS CUALES SE PODRAN CONSULTAR EN LA DIRECCION EJECUTIVA DE DERECHOS CULTURALES Y EDUCATIVOS, UBICADA EN CALLE PLAZA DE LA CONSTITUCION 10, INTERIOR DEL MUSEO DE HISTORIA DE TLALPAN, C.P. 14000, ALCALDIA DE TLALPAN.</v>
      </c>
      <c r="T44" s="103"/>
      <c r="U44" s="104"/>
      <c r="V44" s="75" t="str">
        <f>IFERROR(VLOOKUP(B44,Concentrado_PB!K$2:AP$1031,27,0)," ")</f>
        <v>PORCENTAJE</v>
      </c>
      <c r="W44" s="75">
        <f>IFERROR(VLOOKUP(B44,Concentrado_PB!K$2:AP$1031,29,0)," ")</f>
        <v>1.1000000000000001E-3</v>
      </c>
      <c r="X44" s="75">
        <f>IFERROR(VLOOKUP(B44,Concentrado_PB!K$2:AP$1031,30,0)," ")</f>
        <v>1.1000000000000001E-3</v>
      </c>
      <c r="Y44" s="75">
        <f>IFERROR(VLOOKUP(B44,Concentrado_PB!K$2:AP$1031,31,0)," ")</f>
        <v>1.1000000000000001E-3</v>
      </c>
      <c r="Z44" s="75">
        <f>IFERROR(VLOOKUP(B44,Concentrado_PB!K$2:AP$1031,32,0)," ")</f>
        <v>1.1000000000000001E-3</v>
      </c>
      <c r="AA44" s="78"/>
      <c r="AB44" s="93"/>
      <c r="AC44" s="92"/>
      <c r="AD44" s="94" t="str">
        <f t="shared" si="1"/>
        <v xml:space="preserve"> </v>
      </c>
      <c r="AE44" s="79"/>
    </row>
    <row r="45" spans="1:31" ht="129.94999999999999" customHeight="1">
      <c r="A45" s="64">
        <v>33</v>
      </c>
      <c r="B45" s="65" t="str">
        <f t="shared" si="0"/>
        <v>02CD14S207</v>
      </c>
      <c r="C45" s="75">
        <f>IFERROR(VLOOKUP(B45,Concentrado_PB!K$3:AP$1031,2,0)," ")</f>
        <v>1</v>
      </c>
      <c r="D45" s="75">
        <f>IFERROR(VLOOKUP(B45,Concentrado_PB!K$3:AP$1031,4,0)," ")</f>
        <v>5</v>
      </c>
      <c r="E45" s="75">
        <f>IFERROR(VLOOKUP(B45,Concentrado_PB!K$3:AP$1031,6,0)," ")</f>
        <v>0</v>
      </c>
      <c r="F45" s="76" t="str">
        <f>IFERROR(VLOOKUP(V$9&amp;A45,Concentrado_PB!A34:BX1063,27,0)," ")</f>
        <v>2.6.8</v>
      </c>
      <c r="G45" s="77" t="str">
        <f>IFERROR(VLOOKUP(V$9&amp;A45,Concentrado_PB!A34:BX1063,20,0)," ")</f>
        <v xml:space="preserve">5. Igualdad de género </v>
      </c>
      <c r="H45" s="75" t="str">
        <f>IFERROR(VLOOKUP(V$9&amp;A45,Concentrado_PB!A$3:I$1031,8,0),"")</f>
        <v>S207</v>
      </c>
      <c r="I45" s="100" t="str">
        <f>IFERROR(VLOOKUP(V$9&amp;A45,Concentrado_PB!A$3:I$1031,9,0)," ")</f>
        <v>S207_CULTIVANDO ARTE EN TLALPAN</v>
      </c>
      <c r="J45" s="100"/>
      <c r="K45" s="100"/>
      <c r="L45" s="75">
        <f>IFERROR(VLOOKUP(B45,Concentrado_PB!K34:AP1063,24,0)," ")</f>
        <v>0.01</v>
      </c>
      <c r="M45" s="100" t="str">
        <f>IFERROR(VLOOKUP(B45,Concentrado_PB!K$2:AP$1031,25,0)," ")</f>
        <v>MIDE EL NUMERO DE NIÑAS, ADOLESCENTES Y MUJERES ATENDIDAS</v>
      </c>
      <c r="N45" s="100"/>
      <c r="O45" s="100"/>
      <c r="P45" s="100" t="str">
        <f>IFERROR(VLOOKUP(B45,Concentrado_PB!K$2:AP$1031,26,0)," ")</f>
        <v>(NUMERO DE NIÑAS, ADOLESCENTES Y MUJERES ATENDIDAS / NUMERO DE NIÑAS, ADOLESCENTES Y MUJERES QUE RESIDEN EN LA DEMARCACION)*100</v>
      </c>
      <c r="Q45" s="100"/>
      <c r="R45" s="100"/>
      <c r="S45" s="102" t="str">
        <f>IFERROR(VLOOKUP(B45,Concentrado_PB!K$2:AP$1031,28,0)," ")</f>
        <v>LISTAS DE ASISTENCIA, LAS CUALES ESTARAN DISPONIBLES PARA CONSULTA EN LA DIRECCION DE FOMENTO A LA EQUIDAD DE GENERO E IGUALDAD SUSTANTIVA, UBICADA EN PLAZA DE LA CONSTITUCION, INTERIOR DEL PARQUE JUANA DE ASBAJE, C.P. 14000, ALCALDIA DE TLALPAN.</v>
      </c>
      <c r="T45" s="103"/>
      <c r="U45" s="104"/>
      <c r="V45" s="75" t="str">
        <f>IFERROR(VLOOKUP(B45,Concentrado_PB!K$2:AP$1031,27,0)," ")</f>
        <v>PORCENTAJE</v>
      </c>
      <c r="W45" s="75">
        <f>IFERROR(VLOOKUP(B45,Concentrado_PB!K$2:AP$1031,29,0)," ")</f>
        <v>5.0000000000000001E-3</v>
      </c>
      <c r="X45" s="75">
        <f>IFERROR(VLOOKUP(B45,Concentrado_PB!K$2:AP$1031,30,0)," ")</f>
        <v>0.01</v>
      </c>
      <c r="Y45" s="75">
        <f>IFERROR(VLOOKUP(B45,Concentrado_PB!K$2:AP$1031,31,0)," ")</f>
        <v>0.01</v>
      </c>
      <c r="Z45" s="75">
        <f>IFERROR(VLOOKUP(B45,Concentrado_PB!K$2:AP$1031,32,0)," ")</f>
        <v>0.01</v>
      </c>
      <c r="AA45" s="78"/>
      <c r="AB45" s="93"/>
      <c r="AC45" s="92"/>
      <c r="AD45" s="94" t="str">
        <f t="shared" si="1"/>
        <v xml:space="preserve"> </v>
      </c>
      <c r="AE45" s="79"/>
    </row>
    <row r="46" spans="1:31" ht="129.94999999999999" customHeight="1">
      <c r="A46" s="64">
        <v>34</v>
      </c>
      <c r="B46" s="65" t="str">
        <f t="shared" si="0"/>
        <v>02CD14S208</v>
      </c>
      <c r="C46" s="75">
        <f>IFERROR(VLOOKUP(B46,Concentrado_PB!K$3:AP$1031,2,0)," ")</f>
        <v>4</v>
      </c>
      <c r="D46" s="75">
        <f>IFERROR(VLOOKUP(B46,Concentrado_PB!K$3:AP$1031,4,0)," ")</f>
        <v>5</v>
      </c>
      <c r="E46" s="75">
        <f>IFERROR(VLOOKUP(B46,Concentrado_PB!K$3:AP$1031,6,0)," ")</f>
        <v>0</v>
      </c>
      <c r="F46" s="76" t="str">
        <f>IFERROR(VLOOKUP(V$9&amp;A46,Concentrado_PB!A35:BX1064,27,0)," ")</f>
        <v>2.4.2</v>
      </c>
      <c r="G46" s="77" t="str">
        <f>IFERROR(VLOOKUP(V$9&amp;A46,Concentrado_PB!A35:BX1064,20,0)," ")</f>
        <v>11. Ciudades y comunidades sostenibles</v>
      </c>
      <c r="H46" s="75" t="str">
        <f>IFERROR(VLOOKUP(V$9&amp;A46,Concentrado_PB!A$3:I$1031,8,0),"")</f>
        <v>S208</v>
      </c>
      <c r="I46" s="100" t="str">
        <f>IFERROR(VLOOKUP(V$9&amp;A46,Concentrado_PB!A$3:I$1031,9,0)," ")</f>
        <v>S208_CULTIVANDO PAZ, ARTE Y CULTURA EN TLALPAN</v>
      </c>
      <c r="J46" s="100"/>
      <c r="K46" s="100"/>
      <c r="L46" s="75">
        <f>IFERROR(VLOOKUP(B46,Concentrado_PB!K35:AP1064,24,0)," ")</f>
        <v>4.3999999999999997E-2</v>
      </c>
      <c r="M46" s="100" t="str">
        <f>IFERROR(VLOOKUP(B46,Concentrado_PB!K$2:AP$1031,25,0)," ")</f>
        <v>MIDE LA CANTIDAD DE PERSONAS QUE PARTICIPAN EN ALGUNA ACTIVIDAD CULTURAL.</v>
      </c>
      <c r="N46" s="100"/>
      <c r="O46" s="100"/>
      <c r="P46" s="100" t="str">
        <f>IFERROR(VLOOKUP(B46,Concentrado_PB!K$2:AP$1031,26,0)," ")</f>
        <v>(NUMERO DE PERSONAS QUE PARTICIPAN EN ALGUNA ACTIVIDAD CULTURAL/ NUMERO DE PERSONAS QUE HABITAN EN ZONAS DE MUY BAJO Y BAJO INDICE DE DESARROLLO SOCIAL)*100</v>
      </c>
      <c r="Q46" s="100"/>
      <c r="R46" s="100"/>
      <c r="S46" s="102" t="str">
        <f>IFERROR(VLOOKUP(B46,Concentrado_PB!K$2:AP$1031,28,0),"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6" s="103"/>
      <c r="U46" s="104"/>
      <c r="V46" s="75" t="str">
        <f>IFERROR(VLOOKUP(B46,Concentrado_PB!K$2:AP$1031,27,0)," ")</f>
        <v>PORCENTAJE</v>
      </c>
      <c r="W46" s="75">
        <f>IFERROR(VLOOKUP(B46,Concentrado_PB!K$2:AP$1031,29,0)," ")</f>
        <v>0</v>
      </c>
      <c r="X46" s="75">
        <f>IFERROR(VLOOKUP(B46,Concentrado_PB!K$2:AP$1031,30,0)," ")</f>
        <v>0.02</v>
      </c>
      <c r="Y46" s="75">
        <f>IFERROR(VLOOKUP(B46,Concentrado_PB!K$2:AP$1031,31,0)," ")</f>
        <v>4.3999999999999997E-2</v>
      </c>
      <c r="Z46" s="75">
        <f>IFERROR(VLOOKUP(B46,Concentrado_PB!K$2:AP$1031,32,0)," ")</f>
        <v>4.3999999999999997E-2</v>
      </c>
      <c r="AA46" s="78"/>
      <c r="AB46" s="93"/>
      <c r="AC46" s="92"/>
      <c r="AD46" s="94" t="str">
        <f t="shared" si="1"/>
        <v xml:space="preserve"> </v>
      </c>
      <c r="AE46" s="79"/>
    </row>
    <row r="47" spans="1:31" ht="129.94999999999999" customHeight="1">
      <c r="A47" s="64">
        <v>35</v>
      </c>
      <c r="B47" s="65" t="str">
        <f t="shared" si="0"/>
        <v>02CD14U024</v>
      </c>
      <c r="C47" s="75">
        <f>IFERROR(VLOOKUP(B47,Concentrado_PB!K$3:AP$1031,2,0)," ")</f>
        <v>1</v>
      </c>
      <c r="D47" s="75">
        <f>IFERROR(VLOOKUP(B47,Concentrado_PB!K$3:AP$1031,4,0)," ")</f>
        <v>6</v>
      </c>
      <c r="E47" s="75">
        <f>IFERROR(VLOOKUP(B47,Concentrado_PB!K$3:AP$1031,6,0)," ")</f>
        <v>0</v>
      </c>
      <c r="F47" s="76" t="str">
        <f>IFERROR(VLOOKUP(V$9&amp;A47,Concentrado_PB!A36:BX1065,27,0)," ")</f>
        <v>2.6.8</v>
      </c>
      <c r="G47" s="77" t="str">
        <f>IFERROR(VLOOKUP(V$9&amp;A47,Concentrado_PB!A36:BX1065,20,0)," ")</f>
        <v xml:space="preserve">10. Reducción de las desigualdades </v>
      </c>
      <c r="H47" s="75" t="str">
        <f>IFERROR(VLOOKUP(V$9&amp;A47,Concentrado_PB!A$3:I$1031,8,0),"")</f>
        <v>U024</v>
      </c>
      <c r="I47" s="100" t="str">
        <f>IFERROR(VLOOKUP(V$9&amp;A47,Concentrado_PB!A$3:I$1031,9,0)," ")</f>
        <v>U024_SEAMOS MEJORES ESTUDIANTES</v>
      </c>
      <c r="J47" s="100"/>
      <c r="K47" s="100"/>
      <c r="L47" s="75">
        <f>IFERROR(VLOOKUP(B47,Concentrado_PB!K36:AP1065,24,0)," ")</f>
        <v>1</v>
      </c>
      <c r="M47" s="100" t="str">
        <f>IFERROR(VLOOKUP(B47,Concentrado_PB!K$2:AP$1031,25,0)," ")</f>
        <v xml:space="preserve">MIDE EL NUMERO  DE HABITANTES QUE RECIBEN APOYOS ECONOMICOS EN ESPECIE . </v>
      </c>
      <c r="N47" s="100"/>
      <c r="O47" s="100"/>
      <c r="P47" s="100" t="str">
        <f>IFERROR(VLOOKUP(B47,Concentrado_PB!K$2:AP$1031,26,0)," ")</f>
        <v>(NUMERO DE HABITANTES QUE RECIBEN EL APOYO / NUMERO DE HABITANTES DE LA DEMARCACION)* 100</v>
      </c>
      <c r="Q47" s="100"/>
      <c r="R47" s="100"/>
      <c r="S47" s="102" t="str">
        <f>IFERROR(VLOOKUP(B47,Concentrado_PB!K$2:AP$1031,28,0)," ")</f>
        <v>LISTAS DE BENEFICIARIOS, ORDENES DE PAGO ENTREGADAS, LAS CUALES ESTARAN DISPONIBLES PARA CONSULTA EN LA DIRECCION DE ATENCION A GRUPOS PRIORITARIOS, UBICADA EN PLAZA DE LA CONSTITUCION, INTERIOR DEL PARQUE JUANA DE ASBAJE, C.P. 14000, ALCALDIA DE TLALPAN.</v>
      </c>
      <c r="T47" s="103"/>
      <c r="U47" s="104"/>
      <c r="V47" s="75" t="str">
        <f>IFERROR(VLOOKUP(B47,Concentrado_PB!K$2:AP$1031,27,0)," ")</f>
        <v>PORCENTAJE</v>
      </c>
      <c r="W47" s="75">
        <f>IFERROR(VLOOKUP(B47,Concentrado_PB!K$2:AP$1031,29,0)," ")</f>
        <v>0</v>
      </c>
      <c r="X47" s="75">
        <f>IFERROR(VLOOKUP(B47,Concentrado_PB!K$2:AP$1031,30,0)," ")</f>
        <v>0</v>
      </c>
      <c r="Y47" s="75">
        <f>IFERROR(VLOOKUP(B47,Concentrado_PB!K$2:AP$1031,31,0)," ")</f>
        <v>0</v>
      </c>
      <c r="Z47" s="75">
        <f>IFERROR(VLOOKUP(B47,Concentrado_PB!K$2:AP$1031,32,0)," ")</f>
        <v>1</v>
      </c>
      <c r="AA47" s="78"/>
      <c r="AB47" s="93"/>
      <c r="AC47" s="92"/>
      <c r="AD47" s="94" t="str">
        <f t="shared" si="1"/>
        <v xml:space="preserve"> </v>
      </c>
      <c r="AE47" s="79"/>
    </row>
    <row r="48" spans="1:31" ht="108.75" customHeight="1">
      <c r="C48" s="75">
        <v>1</v>
      </c>
      <c r="D48" s="75">
        <v>6</v>
      </c>
      <c r="E48" s="75">
        <v>0</v>
      </c>
      <c r="F48" s="76" t="s">
        <v>8287</v>
      </c>
      <c r="G48" s="77" t="s">
        <v>16559</v>
      </c>
      <c r="H48" s="75" t="s">
        <v>1243</v>
      </c>
      <c r="I48" s="100" t="s">
        <v>16558</v>
      </c>
      <c r="J48" s="100"/>
      <c r="K48" s="100"/>
      <c r="L48" s="75" t="str">
        <f>IFERROR(VLOOKUP(B48,Concentrado_PB!K37:AP1066,24,0)," ")</f>
        <v xml:space="preserve"> </v>
      </c>
      <c r="M48" s="100" t="s">
        <v>16560</v>
      </c>
      <c r="N48" s="100"/>
      <c r="O48" s="100"/>
      <c r="P48" s="100" t="s">
        <v>16561</v>
      </c>
      <c r="Q48" s="100"/>
      <c r="R48" s="100"/>
      <c r="S48" s="102" t="s">
        <v>16562</v>
      </c>
      <c r="T48" s="103"/>
      <c r="U48" s="104"/>
      <c r="V48" s="75" t="s">
        <v>16563</v>
      </c>
      <c r="W48" s="75">
        <v>0.3</v>
      </c>
      <c r="X48" s="75">
        <v>0.5</v>
      </c>
      <c r="Y48" s="75">
        <v>0.2</v>
      </c>
      <c r="Z48" s="99"/>
      <c r="AA48" s="98">
        <v>1</v>
      </c>
      <c r="AB48" s="93"/>
      <c r="AC48" s="92"/>
      <c r="AD48" s="94" t="str">
        <f t="shared" ref="AD48:AD49" si="2">IFERROR((AC48/AB48)," ")</f>
        <v xml:space="preserve"> </v>
      </c>
      <c r="AE48" s="79"/>
    </row>
    <row r="49" spans="2:31" ht="110.25" customHeight="1">
      <c r="C49" s="75">
        <v>1</v>
      </c>
      <c r="D49" s="75">
        <v>6</v>
      </c>
      <c r="E49" s="75">
        <v>0</v>
      </c>
      <c r="F49" s="76" t="s">
        <v>1351</v>
      </c>
      <c r="G49" s="77" t="s">
        <v>16559</v>
      </c>
      <c r="H49" s="75" t="s">
        <v>1243</v>
      </c>
      <c r="I49" s="100" t="s">
        <v>16558</v>
      </c>
      <c r="J49" s="100"/>
      <c r="K49" s="100"/>
      <c r="L49" s="75" t="str">
        <f>IFERROR(VLOOKUP(B49,Concentrado_PB!K38:AP1067,24,0)," ")</f>
        <v xml:space="preserve"> </v>
      </c>
      <c r="M49" s="100" t="s">
        <v>16560</v>
      </c>
      <c r="N49" s="100"/>
      <c r="O49" s="100"/>
      <c r="P49" s="100" t="s">
        <v>16561</v>
      </c>
      <c r="Q49" s="100"/>
      <c r="R49" s="100"/>
      <c r="S49" s="102" t="s">
        <v>16562</v>
      </c>
      <c r="T49" s="103"/>
      <c r="U49" s="104"/>
      <c r="V49" s="75" t="s">
        <v>16563</v>
      </c>
      <c r="W49" s="75">
        <v>0.3</v>
      </c>
      <c r="X49" s="75">
        <v>0.3</v>
      </c>
      <c r="Y49" s="75">
        <v>0.4</v>
      </c>
      <c r="Z49" s="75">
        <v>1</v>
      </c>
      <c r="AA49" s="98">
        <v>1.1200000000000001</v>
      </c>
      <c r="AB49" s="93"/>
      <c r="AC49" s="92"/>
      <c r="AD49" s="94" t="str">
        <f t="shared" si="2"/>
        <v xml:space="preserve"> </v>
      </c>
      <c r="AE49" s="79"/>
    </row>
    <row r="50" spans="2:31">
      <c r="C50" s="80"/>
      <c r="D50" s="80"/>
      <c r="E50" s="80"/>
      <c r="F50" s="81"/>
      <c r="G50" s="81"/>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ht="15">
      <c r="B51" s="66"/>
      <c r="C51" s="82"/>
      <c r="D51" s="82"/>
      <c r="E51" s="82"/>
      <c r="F51" s="81"/>
      <c r="G51" s="81"/>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82"/>
      <c r="D52" s="82"/>
      <c r="E52" s="82"/>
      <c r="F52" s="83"/>
      <c r="G52" s="83"/>
      <c r="H52" s="74"/>
      <c r="I52" s="74"/>
      <c r="J52" s="107" t="s">
        <v>16472</v>
      </c>
      <c r="K52" s="107"/>
      <c r="L52" s="107"/>
      <c r="M52" s="107"/>
      <c r="N52" s="107"/>
      <c r="O52" s="107"/>
      <c r="P52" s="84"/>
      <c r="Q52" s="84"/>
      <c r="R52" s="74"/>
      <c r="S52" s="107" t="s">
        <v>16473</v>
      </c>
      <c r="T52" s="107"/>
      <c r="U52" s="107"/>
      <c r="V52" s="107"/>
      <c r="W52" s="107"/>
      <c r="X52" s="107"/>
      <c r="Y52" s="74"/>
      <c r="Z52" s="74"/>
      <c r="AA52" s="74"/>
      <c r="AB52" s="74"/>
      <c r="AC52" s="74"/>
      <c r="AD52" s="74"/>
      <c r="AE52" s="74"/>
    </row>
    <row r="53" spans="2:31" ht="15">
      <c r="B53" s="66"/>
      <c r="C53" s="82"/>
      <c r="D53" s="82"/>
      <c r="E53" s="82"/>
      <c r="F53" s="82"/>
      <c r="G53" s="82"/>
      <c r="H53" s="74"/>
      <c r="I53" s="74"/>
      <c r="J53" s="82"/>
      <c r="K53" s="82"/>
      <c r="L53" s="82"/>
      <c r="M53" s="84"/>
      <c r="N53" s="84"/>
      <c r="O53" s="84"/>
      <c r="P53" s="84"/>
      <c r="Q53" s="84"/>
      <c r="R53" s="74"/>
      <c r="S53" s="82"/>
      <c r="T53" s="82"/>
      <c r="U53" s="82"/>
      <c r="V53" s="82"/>
      <c r="W53" s="82"/>
      <c r="X53" s="84"/>
      <c r="Y53" s="74"/>
      <c r="Z53" s="74"/>
      <c r="AA53" s="74"/>
      <c r="AB53" s="74"/>
      <c r="AC53" s="74"/>
      <c r="AD53" s="74"/>
      <c r="AE53" s="74"/>
    </row>
    <row r="54" spans="2:31" ht="15">
      <c r="B54" s="66"/>
      <c r="C54" s="82"/>
      <c r="D54" s="82"/>
      <c r="E54" s="82"/>
      <c r="F54" s="85"/>
      <c r="G54" s="85"/>
      <c r="H54" s="74"/>
      <c r="I54" s="74"/>
      <c r="J54" s="86"/>
      <c r="K54" s="86"/>
      <c r="L54" s="86"/>
      <c r="M54" s="87"/>
      <c r="N54" s="87"/>
      <c r="O54" s="87"/>
      <c r="P54" s="84"/>
      <c r="Q54" s="84"/>
      <c r="R54" s="74"/>
      <c r="S54" s="88"/>
      <c r="T54" s="88"/>
      <c r="U54" s="88"/>
      <c r="V54" s="88"/>
      <c r="W54" s="88"/>
      <c r="X54" s="88"/>
      <c r="Y54" s="74"/>
      <c r="Z54" s="74"/>
      <c r="AA54" s="74"/>
      <c r="AB54" s="74"/>
      <c r="AC54" s="74"/>
      <c r="AD54" s="74"/>
      <c r="AE54" s="74"/>
    </row>
    <row r="55" spans="2:31" ht="15">
      <c r="B55" s="66"/>
      <c r="C55" s="82"/>
      <c r="D55" s="82"/>
      <c r="E55" s="82"/>
      <c r="F55" s="83"/>
      <c r="G55" s="83"/>
      <c r="H55" s="74"/>
      <c r="I55" s="74"/>
      <c r="J55" s="106" t="s">
        <v>16474</v>
      </c>
      <c r="K55" s="106"/>
      <c r="L55" s="106"/>
      <c r="M55" s="106"/>
      <c r="N55" s="106"/>
      <c r="O55" s="106"/>
      <c r="P55" s="84"/>
      <c r="Q55" s="84"/>
      <c r="R55" s="74"/>
      <c r="S55" s="106" t="s">
        <v>16474</v>
      </c>
      <c r="T55" s="106"/>
      <c r="U55" s="106"/>
      <c r="V55" s="106"/>
      <c r="W55" s="106"/>
      <c r="X55" s="106"/>
      <c r="Y55" s="74"/>
      <c r="Z55" s="74"/>
      <c r="AA55" s="74"/>
      <c r="AB55" s="74"/>
      <c r="AC55" s="74"/>
      <c r="AD55" s="74"/>
      <c r="AE55" s="74"/>
    </row>
    <row r="56" spans="2:31" ht="15">
      <c r="B56" s="66"/>
      <c r="C56" s="82"/>
      <c r="D56" s="82"/>
      <c r="E56" s="82"/>
      <c r="F56" s="89"/>
      <c r="G56" s="89"/>
      <c r="H56" s="74"/>
      <c r="I56" s="74"/>
      <c r="J56" s="90"/>
      <c r="K56" s="90"/>
      <c r="L56" s="90"/>
      <c r="M56" s="90"/>
      <c r="N56" s="84"/>
      <c r="O56" s="84"/>
      <c r="P56" s="84"/>
      <c r="Q56" s="84"/>
      <c r="R56" s="74"/>
      <c r="S56" s="90"/>
      <c r="T56" s="90"/>
      <c r="U56" s="90"/>
      <c r="V56" s="90"/>
      <c r="W56" s="84"/>
      <c r="X56" s="84"/>
      <c r="Y56" s="74"/>
      <c r="Z56" s="74"/>
      <c r="AA56" s="74"/>
      <c r="AB56" s="74"/>
      <c r="AC56" s="74"/>
      <c r="AD56" s="74"/>
      <c r="AE56" s="74"/>
    </row>
    <row r="57" spans="2:31" ht="15">
      <c r="B57" s="66"/>
      <c r="C57" s="82"/>
      <c r="D57" s="82"/>
      <c r="E57" s="82"/>
      <c r="F57" s="89"/>
      <c r="G57" s="89"/>
      <c r="H57" s="74"/>
      <c r="I57" s="74"/>
      <c r="J57" s="105" t="s">
        <v>16475</v>
      </c>
      <c r="K57" s="105"/>
      <c r="L57" s="105"/>
      <c r="M57" s="105"/>
      <c r="N57" s="105"/>
      <c r="O57" s="105"/>
      <c r="P57" s="84"/>
      <c r="Q57" s="84"/>
      <c r="R57" s="74"/>
      <c r="S57" s="105" t="s">
        <v>16475</v>
      </c>
      <c r="T57" s="105"/>
      <c r="U57" s="105"/>
      <c r="V57" s="105"/>
      <c r="W57" s="105"/>
      <c r="X57" s="105"/>
      <c r="Y57" s="74"/>
      <c r="Z57" s="74"/>
      <c r="AA57" s="74"/>
      <c r="AB57" s="74"/>
      <c r="AC57" s="74"/>
      <c r="AD57" s="74"/>
      <c r="AE57" s="74"/>
    </row>
    <row r="58" spans="2:31" ht="14.65" customHeight="1">
      <c r="B58" s="66"/>
      <c r="C58" s="82"/>
      <c r="D58" s="82"/>
      <c r="E58" s="82"/>
      <c r="F58" s="89"/>
      <c r="G58" s="89"/>
      <c r="H58" s="74"/>
      <c r="I58" s="74"/>
      <c r="J58" s="105" t="s">
        <v>16476</v>
      </c>
      <c r="K58" s="105"/>
      <c r="L58" s="105"/>
      <c r="M58" s="105"/>
      <c r="N58" s="105"/>
      <c r="O58" s="105"/>
      <c r="P58" s="74"/>
      <c r="Q58" s="74"/>
      <c r="R58" s="74"/>
      <c r="S58" s="105" t="s">
        <v>16476</v>
      </c>
      <c r="T58" s="105"/>
      <c r="U58" s="105"/>
      <c r="V58" s="105"/>
      <c r="W58" s="105"/>
      <c r="X58" s="105"/>
      <c r="Y58" s="74"/>
      <c r="Z58" s="74"/>
      <c r="AA58" s="74"/>
      <c r="AB58" s="74"/>
      <c r="AC58" s="74"/>
      <c r="AD58" s="74"/>
      <c r="AE58" s="74"/>
    </row>
    <row r="59" spans="2:31" ht="15">
      <c r="B59" s="66"/>
      <c r="C59" s="82"/>
      <c r="D59" s="82"/>
      <c r="E59" s="82"/>
      <c r="F59" s="90"/>
      <c r="G59" s="90"/>
      <c r="H59" s="74"/>
      <c r="I59" s="74"/>
      <c r="J59" s="105" t="s">
        <v>16478</v>
      </c>
      <c r="K59" s="105"/>
      <c r="L59" s="105"/>
      <c r="M59" s="105"/>
      <c r="N59" s="105" t="s">
        <v>16477</v>
      </c>
      <c r="O59" s="105"/>
      <c r="P59" s="74"/>
      <c r="Q59" s="74"/>
      <c r="R59" s="74"/>
      <c r="S59" s="105" t="s">
        <v>16478</v>
      </c>
      <c r="T59" s="105"/>
      <c r="U59" s="105"/>
      <c r="V59" s="105"/>
      <c r="W59" s="105" t="s">
        <v>16477</v>
      </c>
      <c r="X59" s="105"/>
      <c r="Y59" s="74"/>
      <c r="Z59" s="74"/>
      <c r="AA59" s="74"/>
      <c r="AB59" s="74"/>
      <c r="AC59" s="74"/>
      <c r="AD59" s="74"/>
      <c r="AE59" s="74"/>
    </row>
    <row r="60" spans="2:31" ht="12.95" customHeight="1">
      <c r="B60" s="66"/>
      <c r="C60" s="59"/>
      <c r="D60" s="59"/>
      <c r="E60" s="59"/>
      <c r="F60" s="60"/>
      <c r="G60" s="60"/>
      <c r="R60" s="60"/>
      <c r="S60" s="60"/>
      <c r="T60" s="60"/>
      <c r="U60" s="60"/>
      <c r="V60" s="60"/>
      <c r="W60" s="60"/>
      <c r="X60" s="60"/>
    </row>
    <row r="61" spans="2:31" ht="12.95" customHeight="1">
      <c r="B61" s="66"/>
      <c r="C61" s="59"/>
      <c r="D61" s="59"/>
      <c r="E61" s="59"/>
      <c r="F61" s="60"/>
      <c r="G61" s="60"/>
      <c r="R61" s="60"/>
      <c r="S61" s="60"/>
      <c r="T61" s="60"/>
      <c r="U61" s="60"/>
      <c r="V61" s="60"/>
      <c r="W61" s="60"/>
      <c r="X61" s="60"/>
    </row>
    <row r="62" spans="2:31" ht="15">
      <c r="D62" s="59"/>
      <c r="E62" s="59"/>
    </row>
    <row r="63" spans="2:31" ht="15">
      <c r="D63" s="59"/>
      <c r="E63" s="59"/>
    </row>
    <row r="64" spans="2:31" ht="15">
      <c r="D64" s="59"/>
      <c r="E64" s="59"/>
    </row>
    <row r="65" spans="4:5" ht="15">
      <c r="D65" s="59"/>
      <c r="E65" s="59"/>
    </row>
  </sheetData>
  <sheetProtection selectLockedCells="1"/>
  <sortState ref="H13:AA47">
    <sortCondition ref="H13:H47"/>
  </sortState>
  <mergeCells count="174">
    <mergeCell ref="I49:K49"/>
    <mergeCell ref="M49:O49"/>
    <mergeCell ref="P49:R49"/>
    <mergeCell ref="S49:U49"/>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 ref="C9:H9"/>
    <mergeCell ref="T9:U9"/>
    <mergeCell ref="I9:S9"/>
    <mergeCell ref="C5:AE5"/>
    <mergeCell ref="C7:AE7"/>
    <mergeCell ref="C6:AE6"/>
    <mergeCell ref="C11:AE11"/>
    <mergeCell ref="V9:X9"/>
    <mergeCell ref="S12:U12"/>
    <mergeCell ref="Y9:AA9"/>
    <mergeCell ref="AB9:AE9"/>
    <mergeCell ref="S20:U20"/>
    <mergeCell ref="S21:U21"/>
    <mergeCell ref="S22:U22"/>
    <mergeCell ref="S23:U23"/>
    <mergeCell ref="S24:U24"/>
    <mergeCell ref="P15:R15"/>
    <mergeCell ref="P21:R21"/>
    <mergeCell ref="M19:O19"/>
    <mergeCell ref="P19:R19"/>
    <mergeCell ref="J59:M59"/>
    <mergeCell ref="N59:O59"/>
    <mergeCell ref="S55:X55"/>
    <mergeCell ref="S57:X57"/>
    <mergeCell ref="S58:X58"/>
    <mergeCell ref="S59:V59"/>
    <mergeCell ref="W59:X59"/>
    <mergeCell ref="S46:U46"/>
    <mergeCell ref="S47:U47"/>
    <mergeCell ref="P47:R47"/>
    <mergeCell ref="M47:O47"/>
    <mergeCell ref="I47:K47"/>
    <mergeCell ref="J52:O52"/>
    <mergeCell ref="J55:O55"/>
    <mergeCell ref="J57:O57"/>
    <mergeCell ref="J58:O58"/>
    <mergeCell ref="S52:X52"/>
    <mergeCell ref="P46:R46"/>
    <mergeCell ref="M46:O46"/>
    <mergeCell ref="I46:K46"/>
    <mergeCell ref="I48:K48"/>
    <mergeCell ref="M48:O48"/>
    <mergeCell ref="P48:R48"/>
    <mergeCell ref="S48:U48"/>
    <mergeCell ref="S45:U45"/>
    <mergeCell ref="S36:U36"/>
    <mergeCell ref="M30:O30"/>
    <mergeCell ref="M42:O42"/>
    <mergeCell ref="M43:O43"/>
    <mergeCell ref="M44:O44"/>
    <mergeCell ref="M45:O45"/>
    <mergeCell ref="P44:R44"/>
    <mergeCell ref="P45:R45"/>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M31:O31"/>
    <mergeCell ref="P31:R31"/>
    <mergeCell ref="P32:R32"/>
    <mergeCell ref="P33:R33"/>
    <mergeCell ref="P34:R34"/>
    <mergeCell ref="P35:R35"/>
    <mergeCell ref="P36:R36"/>
    <mergeCell ref="S31:U31"/>
    <mergeCell ref="S29:U29"/>
    <mergeCell ref="S30:U30"/>
    <mergeCell ref="S37:U37"/>
    <mergeCell ref="S38:U38"/>
    <mergeCell ref="P37:R37"/>
    <mergeCell ref="P30:R30"/>
    <mergeCell ref="P38:R38"/>
    <mergeCell ref="S44:U44"/>
    <mergeCell ref="P39:R39"/>
    <mergeCell ref="P40:R40"/>
    <mergeCell ref="P41:R41"/>
    <mergeCell ref="S43:U43"/>
    <mergeCell ref="S39:U39"/>
    <mergeCell ref="S40:U40"/>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s>
  <printOptions horizontalCentered="1"/>
  <pageMargins left="0.23622047244094491" right="0.74488636363636362" top="0.74803149606299213"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5" id="{70ED2715-4052-45A3-8D61-27A32386EBDA}">
            <xm:f>IF($AB$9=Cat_Periodos!$B$5,AND(AA13&lt;Z13/2))</xm:f>
            <x14:dxf>
              <font>
                <b/>
                <i val="0"/>
              </font>
              <fill>
                <patternFill>
                  <bgColor rgb="FFFF0000"/>
                </patternFill>
              </fill>
            </x14:dxf>
          </x14:cfRule>
          <x14:cfRule type="expression" priority="26" id="{5C3A282D-2EE5-46C0-B742-98B919B750B7}">
            <xm:f>IF($AB$9=Cat_Periodos!$B$5,AND(AA13&lt;Z13,AA13&gt;=Z13/2))</xm:f>
            <x14:dxf>
              <font>
                <b/>
                <i val="0"/>
              </font>
              <fill>
                <patternFill>
                  <bgColor rgb="FFFFFF00"/>
                </patternFill>
              </fill>
            </x14:dxf>
          </x14:cfRule>
          <x14:cfRule type="expression" priority="27" id="{9BA09FCC-DF6A-423A-82A0-ADB1B293398C}">
            <xm:f>IF($AB$9=Cat_Periodos!$B$5,AND(AA13&gt;=Z13))</xm:f>
            <x14:dxf>
              <font>
                <b/>
                <i val="0"/>
              </font>
              <fill>
                <patternFill>
                  <bgColor rgb="FF66FF66"/>
                </patternFill>
              </fill>
            </x14:dxf>
          </x14:cfRule>
          <x14:cfRule type="expression" priority="28" id="{0A3DF117-A80A-415A-A6A2-114634412978}">
            <xm:f>IF($AB$9=Cat_Periodos!$B$4,AND(AA13&lt;Y13/2))</xm:f>
            <x14:dxf>
              <font>
                <b/>
                <i val="0"/>
              </font>
              <fill>
                <patternFill>
                  <bgColor rgb="FFFF0000"/>
                </patternFill>
              </fill>
            </x14:dxf>
          </x14:cfRule>
          <x14:cfRule type="expression" priority="29" id="{504BE28C-B484-47E6-A42A-D369E4B3B812}">
            <xm:f>IF($AB$9=Cat_Periodos!$B$4,AND(AA13&lt;Y13,AA13&gt;=Y13/2))</xm:f>
            <x14:dxf>
              <font>
                <b/>
                <i val="0"/>
              </font>
              <fill>
                <patternFill>
                  <bgColor rgb="FFFFFF00"/>
                </patternFill>
              </fill>
            </x14:dxf>
          </x14:cfRule>
          <x14:cfRule type="expression" priority="30" id="{85DC8FCF-7A36-4784-BA51-6B7D22995540}">
            <xm:f>IF($AB$9=Cat_Periodos!$B$4,AND(AA13&gt;=Y13))</xm:f>
            <x14:dxf>
              <font>
                <b/>
                <i val="0"/>
              </font>
              <fill>
                <patternFill>
                  <bgColor rgb="FF66FF66"/>
                </patternFill>
              </fill>
            </x14:dxf>
          </x14:cfRule>
          <x14:cfRule type="expression" priority="31" id="{F3DA3017-EEE9-4688-9131-67322F3A6CE0}">
            <xm:f>IF($AB$9=Cat_Periodos!$B$3,AND(AA13&lt;X13/2))</xm:f>
            <x14:dxf>
              <font>
                <b/>
                <i val="0"/>
              </font>
              <fill>
                <patternFill>
                  <bgColor rgb="FFFF0000"/>
                </patternFill>
              </fill>
            </x14:dxf>
          </x14:cfRule>
          <x14:cfRule type="expression" priority="32" id="{2B95E237-4825-4550-A6D5-CA06B93243B9}">
            <xm:f>IF($AB$9=Cat_Periodos!$B$3,AND(AA13&lt;X13,AA13&gt;=X13/2))</xm:f>
            <x14:dxf>
              <font>
                <b/>
                <i val="0"/>
              </font>
              <fill>
                <patternFill>
                  <bgColor rgb="FFFFFF66"/>
                </patternFill>
              </fill>
            </x14:dxf>
          </x14:cfRule>
          <x14:cfRule type="expression" priority="33" id="{606E1057-F34E-47FC-A3D9-E9F6BF38CBD7}">
            <xm:f>IF($AB$9=Cat_Periodos!$B$3,AND(AA13&gt;=X13))</xm:f>
            <x14:dxf>
              <font>
                <b/>
                <i val="0"/>
              </font>
              <fill>
                <patternFill>
                  <bgColor rgb="FF66FF66"/>
                </patternFill>
              </fill>
            </x14:dxf>
          </x14:cfRule>
          <x14:cfRule type="expression" priority="34" id="{44FE63CB-F385-466B-9C09-D635AD7C6213}">
            <xm:f>IF($AB$9=Cat_Periodos!$B$2,AND(AA13&lt;W13/2))</xm:f>
            <x14:dxf>
              <font>
                <b/>
                <i val="0"/>
              </font>
              <fill>
                <patternFill>
                  <bgColor rgb="FFFF0000"/>
                </patternFill>
              </fill>
            </x14:dxf>
          </x14:cfRule>
          <x14:cfRule type="expression" priority="35" id="{D0C24EE2-F1D6-473A-AB06-9CFA072A5B90}">
            <xm:f>IF($AB$9=Cat_Periodos!$B$2,AND(AA13&lt;W13,AA13&gt;=W13/2))</xm:f>
            <x14:dxf>
              <font>
                <b/>
                <i val="0"/>
              </font>
              <fill>
                <patternFill>
                  <bgColor rgb="FFFFFF00"/>
                </patternFill>
              </fill>
            </x14:dxf>
          </x14:cfRule>
          <x14:cfRule type="expression" priority="36" id="{9AB34CFE-5FA2-462D-81D0-0450249092F7}">
            <xm:f>IF($AB$9=Cat_Periodos!$B$2,AND(AA13&gt;=W13))</xm:f>
            <x14:dxf>
              <font>
                <b/>
                <i val="0"/>
              </font>
              <fill>
                <patternFill>
                  <bgColor rgb="FF05EF4D"/>
                </patternFill>
              </fill>
              <border>
                <vertical/>
                <horizontal/>
              </border>
            </x14:dxf>
          </x14:cfRule>
          <xm:sqref>AE13:AE47</xm:sqref>
        </x14:conditionalFormatting>
        <x14:conditionalFormatting xmlns:xm="http://schemas.microsoft.com/office/excel/2006/main">
          <x14:cfRule type="expression" priority="13" id="{1E90588D-2C1E-4924-88DB-4FFA578BFD81}">
            <xm:f>IF($AB$9=Cat_Periodos!$B$5,AND(AA48&lt;Z48/2))</xm:f>
            <x14:dxf>
              <font>
                <b/>
                <i val="0"/>
              </font>
              <fill>
                <patternFill>
                  <bgColor rgb="FFFF0000"/>
                </patternFill>
              </fill>
            </x14:dxf>
          </x14:cfRule>
          <x14:cfRule type="expression" priority="14" id="{AE792BCB-C1F2-4B84-915D-8FA44BB202BB}">
            <xm:f>IF($AB$9=Cat_Periodos!$B$5,AND(AA48&lt;Z48,AA48&gt;=Z48/2))</xm:f>
            <x14:dxf>
              <font>
                <b/>
                <i val="0"/>
              </font>
              <fill>
                <patternFill>
                  <bgColor rgb="FFFFFF00"/>
                </patternFill>
              </fill>
            </x14:dxf>
          </x14:cfRule>
          <x14:cfRule type="expression" priority="15" id="{FCCF04A4-3A5F-40C1-93E4-3105995E125D}">
            <xm:f>IF($AB$9=Cat_Periodos!$B$5,AND(AA48&gt;=Z48))</xm:f>
            <x14:dxf>
              <font>
                <b/>
                <i val="0"/>
              </font>
              <fill>
                <patternFill>
                  <bgColor rgb="FF66FF66"/>
                </patternFill>
              </fill>
            </x14:dxf>
          </x14:cfRule>
          <x14:cfRule type="expression" priority="16" id="{C55AF566-E151-4710-8C7D-D8FF57C22EFF}">
            <xm:f>IF($AB$9=Cat_Periodos!$B$4,AND(AA48&lt;Y48/2))</xm:f>
            <x14:dxf>
              <font>
                <b/>
                <i val="0"/>
              </font>
              <fill>
                <patternFill>
                  <bgColor rgb="FFFF0000"/>
                </patternFill>
              </fill>
            </x14:dxf>
          </x14:cfRule>
          <x14:cfRule type="expression" priority="17" id="{18767236-020A-4956-B833-2376F9A2B3AA}">
            <xm:f>IF($AB$9=Cat_Periodos!$B$4,AND(AA48&lt;Y48,AA48&gt;=Y48/2))</xm:f>
            <x14:dxf>
              <font>
                <b/>
                <i val="0"/>
              </font>
              <fill>
                <patternFill>
                  <bgColor rgb="FFFFFF00"/>
                </patternFill>
              </fill>
            </x14:dxf>
          </x14:cfRule>
          <x14:cfRule type="expression" priority="18" id="{35697562-DA37-47A5-89C4-6C7BF5DE1F8E}">
            <xm:f>IF($AB$9=Cat_Periodos!$B$4,AND(AA48&gt;=Y48))</xm:f>
            <x14:dxf>
              <font>
                <b/>
                <i val="0"/>
              </font>
              <fill>
                <patternFill>
                  <bgColor rgb="FF66FF66"/>
                </patternFill>
              </fill>
            </x14:dxf>
          </x14:cfRule>
          <x14:cfRule type="expression" priority="19" id="{0451E968-0FCF-49DE-9B4E-23218CB70809}">
            <xm:f>IF($AB$9=Cat_Periodos!$B$3,AND(AA48&lt;X48/2))</xm:f>
            <x14:dxf>
              <font>
                <b/>
                <i val="0"/>
              </font>
              <fill>
                <patternFill>
                  <bgColor rgb="FFFF0000"/>
                </patternFill>
              </fill>
            </x14:dxf>
          </x14:cfRule>
          <x14:cfRule type="expression" priority="20" id="{6C1C2DE8-46EA-4995-84C2-C8DD3781EED1}">
            <xm:f>IF($AB$9=Cat_Periodos!$B$3,AND(AA48&lt;X48,AA48&gt;=X48/2))</xm:f>
            <x14:dxf>
              <font>
                <b/>
                <i val="0"/>
              </font>
              <fill>
                <patternFill>
                  <bgColor rgb="FFFFFF66"/>
                </patternFill>
              </fill>
            </x14:dxf>
          </x14:cfRule>
          <x14:cfRule type="expression" priority="21" id="{F18B2315-BD6B-4D46-B73A-33386D720187}">
            <xm:f>IF($AB$9=Cat_Periodos!$B$3,AND(AA48&gt;=X48))</xm:f>
            <x14:dxf>
              <font>
                <b/>
                <i val="0"/>
              </font>
              <fill>
                <patternFill>
                  <bgColor rgb="FF66FF66"/>
                </patternFill>
              </fill>
            </x14:dxf>
          </x14:cfRule>
          <x14:cfRule type="expression" priority="22" id="{C739FE3F-CFAB-436E-BF0A-EEE127537031}">
            <xm:f>IF($AB$9=Cat_Periodos!$B$2,AND(AA48&lt;W48/2))</xm:f>
            <x14:dxf>
              <font>
                <b/>
                <i val="0"/>
              </font>
              <fill>
                <patternFill>
                  <bgColor rgb="FFFF0000"/>
                </patternFill>
              </fill>
            </x14:dxf>
          </x14:cfRule>
          <x14:cfRule type="expression" priority="23" id="{559EE187-8F2F-4AE6-9BDD-6B8C9AFE497D}">
            <xm:f>IF($AB$9=Cat_Periodos!$B$2,AND(AA48&lt;W48,AA48&gt;=W48/2))</xm:f>
            <x14:dxf>
              <font>
                <b/>
                <i val="0"/>
              </font>
              <fill>
                <patternFill>
                  <bgColor rgb="FFFFFF00"/>
                </patternFill>
              </fill>
            </x14:dxf>
          </x14:cfRule>
          <x14:cfRule type="expression" priority="24" id="{B1134AE7-883A-44EA-B5AB-24E86CC529F0}">
            <xm:f>IF($AB$9=Cat_Periodos!$B$2,AND(AA48&gt;=W48))</xm:f>
            <x14:dxf>
              <font>
                <b/>
                <i val="0"/>
              </font>
              <fill>
                <patternFill>
                  <bgColor rgb="FF05EF4D"/>
                </patternFill>
              </fill>
              <border>
                <vertical/>
                <horizontal/>
              </border>
            </x14:dxf>
          </x14:cfRule>
          <xm:sqref>AE48</xm:sqref>
        </x14:conditionalFormatting>
        <x14:conditionalFormatting xmlns:xm="http://schemas.microsoft.com/office/excel/2006/main">
          <x14:cfRule type="expression" priority="1" id="{0EE62254-46C3-4413-8886-0F79D4E03B90}">
            <xm:f>IF($AB$9=Cat_Periodos!$B$5,AND(AA49&lt;Z49/2))</xm:f>
            <x14:dxf>
              <font>
                <b/>
                <i val="0"/>
              </font>
              <fill>
                <patternFill>
                  <bgColor rgb="FFFF0000"/>
                </patternFill>
              </fill>
            </x14:dxf>
          </x14:cfRule>
          <x14:cfRule type="expression" priority="2" id="{FB37C5B4-48CD-46B1-9406-D12F533B73C5}">
            <xm:f>IF($AB$9=Cat_Periodos!$B$5,AND(AA49&lt;Z49,AA49&gt;=Z49/2))</xm:f>
            <x14:dxf>
              <font>
                <b/>
                <i val="0"/>
              </font>
              <fill>
                <patternFill>
                  <bgColor rgb="FFFFFF00"/>
                </patternFill>
              </fill>
            </x14:dxf>
          </x14:cfRule>
          <x14:cfRule type="expression" priority="3" id="{5E98D963-5117-4793-B08D-D094DEFEB79C}">
            <xm:f>IF($AB$9=Cat_Periodos!$B$5,AND(AA49&gt;=Z49))</xm:f>
            <x14:dxf>
              <font>
                <b/>
                <i val="0"/>
              </font>
              <fill>
                <patternFill>
                  <bgColor rgb="FF66FF66"/>
                </patternFill>
              </fill>
            </x14:dxf>
          </x14:cfRule>
          <x14:cfRule type="expression" priority="4" id="{9D7F16A3-5800-42F3-B527-DB405716EDB6}">
            <xm:f>IF($AB$9=Cat_Periodos!$B$4,AND(AA49&lt;Y49/2))</xm:f>
            <x14:dxf>
              <font>
                <b/>
                <i val="0"/>
              </font>
              <fill>
                <patternFill>
                  <bgColor rgb="FFFF0000"/>
                </patternFill>
              </fill>
            </x14:dxf>
          </x14:cfRule>
          <x14:cfRule type="expression" priority="5" id="{BC4CFA28-C2C5-4F3D-B095-00F650C70862}">
            <xm:f>IF($AB$9=Cat_Periodos!$B$4,AND(AA49&lt;Y49,AA49&gt;=Y49/2))</xm:f>
            <x14:dxf>
              <font>
                <b/>
                <i val="0"/>
              </font>
              <fill>
                <patternFill>
                  <bgColor rgb="FFFFFF00"/>
                </patternFill>
              </fill>
            </x14:dxf>
          </x14:cfRule>
          <x14:cfRule type="expression" priority="6" id="{2CDFBF91-C968-470B-BFBB-20AE6426F4B7}">
            <xm:f>IF($AB$9=Cat_Periodos!$B$4,AND(AA49&gt;=Y49))</xm:f>
            <x14:dxf>
              <font>
                <b/>
                <i val="0"/>
              </font>
              <fill>
                <patternFill>
                  <bgColor rgb="FF66FF66"/>
                </patternFill>
              </fill>
            </x14:dxf>
          </x14:cfRule>
          <x14:cfRule type="expression" priority="7" id="{64DD5AD5-3DFC-4F1F-8571-8E1585B0749D}">
            <xm:f>IF($AB$9=Cat_Periodos!$B$3,AND(AA49&lt;X49/2))</xm:f>
            <x14:dxf>
              <font>
                <b/>
                <i val="0"/>
              </font>
              <fill>
                <patternFill>
                  <bgColor rgb="FFFF0000"/>
                </patternFill>
              </fill>
            </x14:dxf>
          </x14:cfRule>
          <x14:cfRule type="expression" priority="8" id="{48FD2D13-1E2C-4C58-937D-5968CC063AB5}">
            <xm:f>IF($AB$9=Cat_Periodos!$B$3,AND(AA49&lt;X49,AA49&gt;=X49/2))</xm:f>
            <x14:dxf>
              <font>
                <b/>
                <i val="0"/>
              </font>
              <fill>
                <patternFill>
                  <bgColor rgb="FFFFFF66"/>
                </patternFill>
              </fill>
            </x14:dxf>
          </x14:cfRule>
          <x14:cfRule type="expression" priority="9" id="{EB5B1200-8962-4DA0-810E-7BB3F62D2490}">
            <xm:f>IF($AB$9=Cat_Periodos!$B$3,AND(AA49&gt;=X49))</xm:f>
            <x14:dxf>
              <font>
                <b/>
                <i val="0"/>
              </font>
              <fill>
                <patternFill>
                  <bgColor rgb="FF66FF66"/>
                </patternFill>
              </fill>
            </x14:dxf>
          </x14:cfRule>
          <x14:cfRule type="expression" priority="10" id="{B9262A46-FD29-40B5-A54D-C94A3335D9B9}">
            <xm:f>IF($AB$9=Cat_Periodos!$B$2,AND(AA49&lt;W49/2))</xm:f>
            <x14:dxf>
              <font>
                <b/>
                <i val="0"/>
              </font>
              <fill>
                <patternFill>
                  <bgColor rgb="FFFF0000"/>
                </patternFill>
              </fill>
            </x14:dxf>
          </x14:cfRule>
          <x14:cfRule type="expression" priority="11" id="{F44686BA-0C34-4018-B92E-73F2912EAAC1}">
            <xm:f>IF($AB$9=Cat_Periodos!$B$2,AND(AA49&lt;W49,AA49&gt;=W49/2))</xm:f>
            <x14:dxf>
              <font>
                <b/>
                <i val="0"/>
              </font>
              <fill>
                <patternFill>
                  <bgColor rgb="FFFFFF00"/>
                </patternFill>
              </fill>
            </x14:dxf>
          </x14:cfRule>
          <x14:cfRule type="expression" priority="12" id="{3FF259B3-6169-467D-933F-A040FBD03EB9}">
            <xm:f>IF($AB$9=Cat_Periodos!$B$2,AND(AA49&gt;=W49))</xm:f>
            <x14:dxf>
              <font>
                <b/>
                <i val="0"/>
              </font>
              <fill>
                <patternFill>
                  <bgColor rgb="FF05EF4D"/>
                </patternFill>
              </fill>
              <border>
                <vertical/>
                <horizontal/>
              </border>
            </x14:dxf>
          </x14:cfRule>
          <xm:sqref>AE49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14:formula1>
            <xm:f>Cat_URG!$B$2:$B$111</xm:f>
          </x14:formula1>
          <xm:sqref>B9</xm:sqref>
        </x14:dataValidation>
        <x14:dataValidation type="list" allowBlank="1" showInputMessage="1" showErrorMessage="1">
          <x14:formula1>
            <xm:f>Cat_URG!$B$2:$B$111</xm:f>
          </x14:formula1>
          <xm:sqref>V9:X9</xm:sqref>
        </x14:dataValidation>
        <x14:dataValidation type="list" allowBlank="1" showInputMessage="1" showErrorMessage="1">
          <x14:formula1>
            <xm:f>Cat_Periodos!$B$2:$B$5</xm:f>
          </x14:formula1>
          <xm:sqref>AB9:AE9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7"/>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16483</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16547</v>
      </c>
      <c r="U2" s="43" t="s">
        <v>32</v>
      </c>
      <c r="V2" s="43" t="s">
        <v>33</v>
      </c>
      <c r="W2" s="43" t="s">
        <v>35</v>
      </c>
      <c r="X2" s="43" t="s">
        <v>36</v>
      </c>
      <c r="Y2" s="43" t="s">
        <v>38</v>
      </c>
      <c r="Z2" s="43" t="s">
        <v>39</v>
      </c>
      <c r="AA2" s="53" t="s">
        <v>16481</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16550</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8" t="str">
        <f>R3&amp;". "&amp;S3</f>
        <v>16. Paz, justicia e instituciones sólidas</v>
      </c>
      <c r="U3" s="3">
        <v>1</v>
      </c>
      <c r="V3" s="4" t="s">
        <v>34</v>
      </c>
      <c r="W3" s="3">
        <v>3</v>
      </c>
      <c r="X3" s="4" t="s">
        <v>37</v>
      </c>
      <c r="Y3" s="3">
        <v>9</v>
      </c>
      <c r="Z3" s="4" t="s">
        <v>40</v>
      </c>
      <c r="AA3" s="54" t="s">
        <v>16484</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c r="A4" s="51"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8" t="str">
        <f t="shared" ref="T4:T67" si="0">R4&amp;". "&amp;S4</f>
        <v>16. Paz, justicia e instituciones sólidas</v>
      </c>
      <c r="U4" s="3">
        <v>1</v>
      </c>
      <c r="V4" s="4" t="s">
        <v>34</v>
      </c>
      <c r="W4" s="3">
        <v>7</v>
      </c>
      <c r="X4" s="4" t="s">
        <v>235</v>
      </c>
      <c r="Y4" s="3">
        <v>2</v>
      </c>
      <c r="Z4" s="4" t="s">
        <v>236</v>
      </c>
      <c r="AA4" s="54" t="s">
        <v>16485</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c r="A5" s="51"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8" t="str">
        <f t="shared" si="0"/>
        <v>16. Paz, justicia e instituciones sólidas</v>
      </c>
      <c r="U5" s="3">
        <v>1</v>
      </c>
      <c r="V5" s="4" t="s">
        <v>34</v>
      </c>
      <c r="W5" s="3">
        <v>3</v>
      </c>
      <c r="X5" s="4" t="s">
        <v>37</v>
      </c>
      <c r="Y5" s="3">
        <v>4</v>
      </c>
      <c r="Z5" s="4" t="s">
        <v>252</v>
      </c>
      <c r="AA5" s="54"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c r="A6" s="51"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8" t="str">
        <f t="shared" si="0"/>
        <v xml:space="preserve">5. Igualdad de género </v>
      </c>
      <c r="U6" s="3">
        <v>1</v>
      </c>
      <c r="V6" s="4" t="s">
        <v>34</v>
      </c>
      <c r="W6" s="3">
        <v>2</v>
      </c>
      <c r="X6" s="4" t="s">
        <v>269</v>
      </c>
      <c r="Y6" s="3">
        <v>4</v>
      </c>
      <c r="Z6" s="4" t="s">
        <v>270</v>
      </c>
      <c r="AA6" s="54" t="s">
        <v>16486</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c r="A7" s="51"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8" t="str">
        <f t="shared" si="0"/>
        <v xml:space="preserve">10. Reducción de las desigualdades </v>
      </c>
      <c r="U7" s="3">
        <v>1</v>
      </c>
      <c r="V7" s="4" t="s">
        <v>34</v>
      </c>
      <c r="W7" s="3">
        <v>2</v>
      </c>
      <c r="X7" s="4" t="s">
        <v>269</v>
      </c>
      <c r="Y7" s="3">
        <v>4</v>
      </c>
      <c r="Z7" s="4" t="s">
        <v>270</v>
      </c>
      <c r="AA7" s="54" t="s">
        <v>16486</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c r="A8" s="51"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8" t="str">
        <f t="shared" si="0"/>
        <v xml:space="preserve">10. Reducción de las desigualdades </v>
      </c>
      <c r="U8" s="3" t="s">
        <v>349</v>
      </c>
      <c r="V8" s="4" t="s">
        <v>350</v>
      </c>
      <c r="W8" s="3" t="s">
        <v>351</v>
      </c>
      <c r="X8" s="4" t="s">
        <v>352</v>
      </c>
      <c r="Y8" s="3"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c r="A9" s="51"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8" t="str">
        <f t="shared" si="0"/>
        <v>16. Paz, justicia e instituciones sólidas</v>
      </c>
      <c r="U9" s="3">
        <v>1</v>
      </c>
      <c r="V9" s="4" t="s">
        <v>34</v>
      </c>
      <c r="W9" s="3">
        <v>3</v>
      </c>
      <c r="X9" s="4" t="s">
        <v>37</v>
      </c>
      <c r="Y9" s="3">
        <v>9</v>
      </c>
      <c r="Z9" s="4" t="s">
        <v>40</v>
      </c>
      <c r="AA9" s="54" t="s">
        <v>16484</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c r="A10" s="51"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8" t="str">
        <f t="shared" si="0"/>
        <v>16. Paz, justicia e instituciones sólidas</v>
      </c>
      <c r="U10" s="3">
        <v>1</v>
      </c>
      <c r="V10" s="4" t="s">
        <v>34</v>
      </c>
      <c r="W10" s="3">
        <v>3</v>
      </c>
      <c r="X10" s="4" t="s">
        <v>37</v>
      </c>
      <c r="Y10" s="3">
        <v>1</v>
      </c>
      <c r="Z10" s="4" t="s">
        <v>325</v>
      </c>
      <c r="AA10" s="54" t="s">
        <v>16487</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c r="A11" s="51"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8" t="str">
        <f t="shared" si="0"/>
        <v>16. Paz, justicia e instituciones sólidas</v>
      </c>
      <c r="U11" s="3">
        <v>1</v>
      </c>
      <c r="V11" s="4" t="s">
        <v>34</v>
      </c>
      <c r="W11" s="3">
        <v>7</v>
      </c>
      <c r="X11" s="4" t="s">
        <v>235</v>
      </c>
      <c r="Y11" s="3">
        <v>2</v>
      </c>
      <c r="Z11" s="4" t="s">
        <v>236</v>
      </c>
      <c r="AA11" s="54" t="s">
        <v>16485</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c r="A12" s="51"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8" t="str">
        <f t="shared" si="0"/>
        <v>16. Paz, justicia e instituciones sólidas</v>
      </c>
      <c r="U12" s="3">
        <v>1</v>
      </c>
      <c r="V12" s="4" t="s">
        <v>34</v>
      </c>
      <c r="W12" s="3">
        <v>7</v>
      </c>
      <c r="X12" s="4" t="s">
        <v>235</v>
      </c>
      <c r="Y12" s="3">
        <v>2</v>
      </c>
      <c r="Z12" s="4" t="s">
        <v>236</v>
      </c>
      <c r="AA12" s="54" t="s">
        <v>16485</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c r="A13" s="51"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8" t="str">
        <f t="shared" si="0"/>
        <v>16. Paz, justicia e instituciones sólidas</v>
      </c>
      <c r="U13" s="3">
        <v>1</v>
      </c>
      <c r="V13" s="4" t="s">
        <v>34</v>
      </c>
      <c r="W13" s="3">
        <v>7</v>
      </c>
      <c r="X13" s="4" t="s">
        <v>235</v>
      </c>
      <c r="Y13" s="3">
        <v>2</v>
      </c>
      <c r="Z13" s="4" t="s">
        <v>236</v>
      </c>
      <c r="AA13" s="54" t="s">
        <v>16485</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c r="A14" s="51"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8" t="str">
        <f t="shared" si="0"/>
        <v>16. Paz, justicia e instituciones sólidas</v>
      </c>
      <c r="U14" s="3">
        <v>1</v>
      </c>
      <c r="V14" s="4" t="s">
        <v>34</v>
      </c>
      <c r="W14" s="3">
        <v>3</v>
      </c>
      <c r="X14" s="4" t="s">
        <v>37</v>
      </c>
      <c r="Y14" s="3">
        <v>4</v>
      </c>
      <c r="Z14" s="4" t="s">
        <v>252</v>
      </c>
      <c r="AA14" s="54"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c r="A15" s="51"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8" t="str">
        <f t="shared" si="0"/>
        <v xml:space="preserve">5. Igualdad de género </v>
      </c>
      <c r="U15" s="3">
        <v>1</v>
      </c>
      <c r="V15" s="4" t="s">
        <v>34</v>
      </c>
      <c r="W15" s="3">
        <v>2</v>
      </c>
      <c r="X15" s="4" t="s">
        <v>269</v>
      </c>
      <c r="Y15" s="3">
        <v>4</v>
      </c>
      <c r="Z15" s="4" t="s">
        <v>270</v>
      </c>
      <c r="AA15" s="54" t="s">
        <v>16486</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c r="A16" s="51"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8" t="str">
        <f t="shared" si="0"/>
        <v xml:space="preserve">10. Reducción de las desigualdades </v>
      </c>
      <c r="U16" s="3">
        <v>1</v>
      </c>
      <c r="V16" s="4" t="s">
        <v>34</v>
      </c>
      <c r="W16" s="3">
        <v>2</v>
      </c>
      <c r="X16" s="4" t="s">
        <v>269</v>
      </c>
      <c r="Y16" s="3">
        <v>4</v>
      </c>
      <c r="Z16" s="4" t="s">
        <v>270</v>
      </c>
      <c r="AA16" s="54" t="s">
        <v>16486</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c r="A17" s="51"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8" t="str">
        <f t="shared" si="0"/>
        <v xml:space="preserve">10. Reducción de las desigualdades </v>
      </c>
      <c r="U17" s="3" t="s">
        <v>349</v>
      </c>
      <c r="V17" s="4" t="s">
        <v>350</v>
      </c>
      <c r="W17" s="3" t="s">
        <v>351</v>
      </c>
      <c r="X17" s="4" t="s">
        <v>352</v>
      </c>
      <c r="Y17" s="3"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c r="A18" s="51"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8" t="str">
        <f t="shared" si="0"/>
        <v>16. Paz, justicia e instituciones sólidas</v>
      </c>
      <c r="U18" s="3">
        <v>1</v>
      </c>
      <c r="V18" s="4" t="s">
        <v>34</v>
      </c>
      <c r="W18" s="3">
        <v>8</v>
      </c>
      <c r="X18" s="4" t="s">
        <v>461</v>
      </c>
      <c r="Y18" s="3">
        <v>4</v>
      </c>
      <c r="Z18" s="4" t="s">
        <v>462</v>
      </c>
      <c r="AA18" s="54" t="s">
        <v>16488</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c r="A19" s="51"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8" t="str">
        <f t="shared" si="0"/>
        <v>16. Paz, justicia e instituciones sólidas</v>
      </c>
      <c r="U19" s="3">
        <v>1</v>
      </c>
      <c r="V19" s="4" t="s">
        <v>34</v>
      </c>
      <c r="W19" s="3">
        <v>8</v>
      </c>
      <c r="X19" s="4" t="s">
        <v>461</v>
      </c>
      <c r="Y19" s="3">
        <v>5</v>
      </c>
      <c r="Z19" s="4" t="s">
        <v>40</v>
      </c>
      <c r="AA19" s="54" t="s">
        <v>16489</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c r="A20" s="51"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8" t="str">
        <f t="shared" si="0"/>
        <v>16. Paz, justicia e instituciones sólidas</v>
      </c>
      <c r="U20" s="3">
        <v>1</v>
      </c>
      <c r="V20" s="4" t="s">
        <v>34</v>
      </c>
      <c r="W20" s="3">
        <v>8</v>
      </c>
      <c r="X20" s="4" t="s">
        <v>461</v>
      </c>
      <c r="Y20" s="3">
        <v>4</v>
      </c>
      <c r="Z20" s="4" t="s">
        <v>462</v>
      </c>
      <c r="AA20" s="54" t="s">
        <v>16488</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c r="A21" s="51"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8" t="str">
        <f t="shared" si="0"/>
        <v>16. Paz, justicia e instituciones sólidas</v>
      </c>
      <c r="U21" s="3">
        <v>1</v>
      </c>
      <c r="V21" s="4" t="s">
        <v>34</v>
      </c>
      <c r="W21" s="3">
        <v>7</v>
      </c>
      <c r="X21" s="4" t="s">
        <v>235</v>
      </c>
      <c r="Y21" s="3">
        <v>2</v>
      </c>
      <c r="Z21" s="4" t="s">
        <v>236</v>
      </c>
      <c r="AA21" s="54" t="s">
        <v>16485</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c r="A22" s="51"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8" t="str">
        <f t="shared" si="0"/>
        <v>16. Paz, justicia e instituciones sólidas</v>
      </c>
      <c r="U22" s="3">
        <v>1</v>
      </c>
      <c r="V22" s="4" t="s">
        <v>34</v>
      </c>
      <c r="W22" s="3">
        <v>3</v>
      </c>
      <c r="X22" s="4" t="s">
        <v>37</v>
      </c>
      <c r="Y22" s="3">
        <v>4</v>
      </c>
      <c r="Z22" s="4" t="s">
        <v>252</v>
      </c>
      <c r="AA22" s="54"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c r="A23" s="51"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8" t="str">
        <f t="shared" si="0"/>
        <v xml:space="preserve">5. Igualdad de género </v>
      </c>
      <c r="U23" s="3">
        <v>1</v>
      </c>
      <c r="V23" s="4" t="s">
        <v>34</v>
      </c>
      <c r="W23" s="3">
        <v>2</v>
      </c>
      <c r="X23" s="4" t="s">
        <v>269</v>
      </c>
      <c r="Y23" s="3">
        <v>4</v>
      </c>
      <c r="Z23" s="4" t="s">
        <v>270</v>
      </c>
      <c r="AA23" s="54" t="s">
        <v>16486</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c r="A24" s="51"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8" t="str">
        <f t="shared" si="0"/>
        <v xml:space="preserve">10. Reducción de las desigualdades </v>
      </c>
      <c r="U24" s="3">
        <v>1</v>
      </c>
      <c r="V24" s="4" t="s">
        <v>34</v>
      </c>
      <c r="W24" s="3">
        <v>2</v>
      </c>
      <c r="X24" s="4" t="s">
        <v>269</v>
      </c>
      <c r="Y24" s="3">
        <v>4</v>
      </c>
      <c r="Z24" s="4" t="s">
        <v>270</v>
      </c>
      <c r="AA24" s="54" t="s">
        <v>16486</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c r="A25" s="51"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8" t="str">
        <f t="shared" si="0"/>
        <v xml:space="preserve">10. Reducción de las desigualdades </v>
      </c>
      <c r="U25" s="3" t="s">
        <v>349</v>
      </c>
      <c r="V25" s="4" t="s">
        <v>350</v>
      </c>
      <c r="W25" s="3" t="s">
        <v>351</v>
      </c>
      <c r="X25" s="4" t="s">
        <v>352</v>
      </c>
      <c r="Y25" s="3"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c r="A26" s="51"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8" t="str">
        <f t="shared" si="0"/>
        <v>16. Paz, justicia e instituciones sólidas</v>
      </c>
      <c r="U26" s="3">
        <v>3</v>
      </c>
      <c r="V26" s="4" t="s">
        <v>578</v>
      </c>
      <c r="W26" s="3">
        <v>1</v>
      </c>
      <c r="X26" s="4" t="s">
        <v>579</v>
      </c>
      <c r="Y26" s="3">
        <v>1</v>
      </c>
      <c r="Z26" s="4" t="s">
        <v>580</v>
      </c>
      <c r="AA26" s="54" t="s">
        <v>16490</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c r="A27" s="51"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8" t="str">
        <f t="shared" si="0"/>
        <v>16. Paz, justicia e instituciones sólidas</v>
      </c>
      <c r="U27" s="3">
        <v>1</v>
      </c>
      <c r="V27" s="4" t="s">
        <v>34</v>
      </c>
      <c r="W27" s="3">
        <v>7</v>
      </c>
      <c r="X27" s="4" t="s">
        <v>235</v>
      </c>
      <c r="Y27" s="3">
        <v>2</v>
      </c>
      <c r="Z27" s="4" t="s">
        <v>236</v>
      </c>
      <c r="AA27" s="54" t="s">
        <v>16485</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c r="A28" s="51"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8" t="str">
        <f t="shared" si="0"/>
        <v>16. Paz, justicia e instituciones sólidas</v>
      </c>
      <c r="U28" s="3">
        <v>1</v>
      </c>
      <c r="V28" s="4" t="s">
        <v>34</v>
      </c>
      <c r="W28" s="3">
        <v>3</v>
      </c>
      <c r="X28" s="4" t="s">
        <v>37</v>
      </c>
      <c r="Y28" s="3">
        <v>4</v>
      </c>
      <c r="Z28" s="4" t="s">
        <v>252</v>
      </c>
      <c r="AA28" s="54"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c r="A29" s="51"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8" t="str">
        <f t="shared" si="0"/>
        <v xml:space="preserve">5. Igualdad de género </v>
      </c>
      <c r="U29" s="3">
        <v>1</v>
      </c>
      <c r="V29" s="4" t="s">
        <v>34</v>
      </c>
      <c r="W29" s="3">
        <v>2</v>
      </c>
      <c r="X29" s="4" t="s">
        <v>269</v>
      </c>
      <c r="Y29" s="3">
        <v>4</v>
      </c>
      <c r="Z29" s="4" t="s">
        <v>270</v>
      </c>
      <c r="AA29" s="54" t="s">
        <v>16486</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c r="A30" s="51"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8" t="str">
        <f t="shared" si="0"/>
        <v xml:space="preserve">10. Reducción de las desigualdades </v>
      </c>
      <c r="U30" s="3">
        <v>1</v>
      </c>
      <c r="V30" s="4" t="s">
        <v>34</v>
      </c>
      <c r="W30" s="3">
        <v>2</v>
      </c>
      <c r="X30" s="4" t="s">
        <v>269</v>
      </c>
      <c r="Y30" s="3">
        <v>4</v>
      </c>
      <c r="Z30" s="4" t="s">
        <v>270</v>
      </c>
      <c r="AA30" s="54" t="s">
        <v>16486</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c r="A31" s="51"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8" t="str">
        <f t="shared" si="0"/>
        <v xml:space="preserve">10. Reducción de las desigualdades </v>
      </c>
      <c r="U31" s="3" t="s">
        <v>349</v>
      </c>
      <c r="V31" s="4" t="s">
        <v>350</v>
      </c>
      <c r="W31" s="3" t="s">
        <v>351</v>
      </c>
      <c r="X31" s="4" t="s">
        <v>352</v>
      </c>
      <c r="Y31" s="3"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c r="A32" s="51"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8" t="str">
        <f t="shared" si="0"/>
        <v>11. Ciudades y comunidades sostenibles</v>
      </c>
      <c r="U32" s="3">
        <v>3</v>
      </c>
      <c r="V32" s="4" t="s">
        <v>578</v>
      </c>
      <c r="W32" s="3">
        <v>1</v>
      </c>
      <c r="X32" s="4" t="s">
        <v>579</v>
      </c>
      <c r="Y32" s="3">
        <v>1</v>
      </c>
      <c r="Z32" s="4" t="s">
        <v>580</v>
      </c>
      <c r="AA32" s="54" t="s">
        <v>16490</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c r="A33" s="51"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8" t="str">
        <f t="shared" si="0"/>
        <v>16. Paz, justicia e instituciones sólidas</v>
      </c>
      <c r="U33" s="3">
        <v>1</v>
      </c>
      <c r="V33" s="4" t="s">
        <v>34</v>
      </c>
      <c r="W33" s="3">
        <v>2</v>
      </c>
      <c r="X33" s="4" t="s">
        <v>269</v>
      </c>
      <c r="Y33" s="3">
        <v>3</v>
      </c>
      <c r="Z33" s="4" t="s">
        <v>657</v>
      </c>
      <c r="AA33" s="54" t="s">
        <v>16491</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c r="A34" s="51"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8" t="str">
        <f t="shared" si="0"/>
        <v xml:space="preserve">10. Reducción de las desigualdades </v>
      </c>
      <c r="U34" s="3">
        <v>1</v>
      </c>
      <c r="V34" s="4" t="s">
        <v>34</v>
      </c>
      <c r="W34" s="3">
        <v>2</v>
      </c>
      <c r="X34" s="4" t="s">
        <v>269</v>
      </c>
      <c r="Y34" s="3">
        <v>4</v>
      </c>
      <c r="Z34" s="4" t="s">
        <v>270</v>
      </c>
      <c r="AA34" s="54" t="s">
        <v>16486</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c r="A35" s="51"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8" t="str">
        <f t="shared" si="0"/>
        <v>16. Paz, justicia e instituciones sólidas</v>
      </c>
      <c r="U35" s="3">
        <v>1</v>
      </c>
      <c r="V35" s="4" t="s">
        <v>34</v>
      </c>
      <c r="W35" s="3">
        <v>3</v>
      </c>
      <c r="X35" s="4" t="s">
        <v>37</v>
      </c>
      <c r="Y35" s="3">
        <v>9</v>
      </c>
      <c r="Z35" s="4" t="s">
        <v>40</v>
      </c>
      <c r="AA35" s="54" t="s">
        <v>16484</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c r="A36" s="51"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8" t="str">
        <f t="shared" si="0"/>
        <v>16. Paz, justicia e instituciones sólidas</v>
      </c>
      <c r="U36" s="3">
        <v>2</v>
      </c>
      <c r="V36" s="4" t="s">
        <v>350</v>
      </c>
      <c r="W36" s="3">
        <v>2</v>
      </c>
      <c r="X36" s="4" t="s">
        <v>783</v>
      </c>
      <c r="Y36" s="3">
        <v>1</v>
      </c>
      <c r="Z36" s="4" t="s">
        <v>784</v>
      </c>
      <c r="AA36" s="54" t="s">
        <v>16492</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c r="A37" s="51"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8" t="str">
        <f t="shared" si="0"/>
        <v>16. Paz, justicia e instituciones sólidas</v>
      </c>
      <c r="U37" s="3">
        <v>1</v>
      </c>
      <c r="V37" s="4" t="s">
        <v>34</v>
      </c>
      <c r="W37" s="3">
        <v>2</v>
      </c>
      <c r="X37" s="4" t="s">
        <v>269</v>
      </c>
      <c r="Y37" s="3">
        <v>3</v>
      </c>
      <c r="Z37" s="4" t="s">
        <v>657</v>
      </c>
      <c r="AA37" s="54" t="s">
        <v>16491</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c r="A38" s="51"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8" t="str">
        <f t="shared" si="0"/>
        <v xml:space="preserve">10. Reducción de las desigualdades </v>
      </c>
      <c r="U38" s="3">
        <v>1</v>
      </c>
      <c r="V38" s="4" t="s">
        <v>34</v>
      </c>
      <c r="W38" s="3">
        <v>2</v>
      </c>
      <c r="X38" s="4" t="s">
        <v>269</v>
      </c>
      <c r="Y38" s="3">
        <v>3</v>
      </c>
      <c r="Z38" s="4" t="s">
        <v>657</v>
      </c>
      <c r="AA38" s="54" t="s">
        <v>16491</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c r="A39" s="51"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8" t="str">
        <f t="shared" si="0"/>
        <v>16. Paz, justicia e instituciones sólidas</v>
      </c>
      <c r="U39" s="3">
        <v>1</v>
      </c>
      <c r="V39" s="4" t="s">
        <v>34</v>
      </c>
      <c r="W39" s="3">
        <v>7</v>
      </c>
      <c r="X39" s="4" t="s">
        <v>235</v>
      </c>
      <c r="Y39" s="3">
        <v>3</v>
      </c>
      <c r="Z39" s="4" t="s">
        <v>853</v>
      </c>
      <c r="AA39" s="54"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c r="A40" s="51"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8" t="str">
        <f t="shared" si="0"/>
        <v>16. Paz, justicia e instituciones sólidas</v>
      </c>
      <c r="U40" s="3">
        <v>1</v>
      </c>
      <c r="V40" s="4" t="s">
        <v>34</v>
      </c>
      <c r="W40" s="3">
        <v>2</v>
      </c>
      <c r="X40" s="4" t="s">
        <v>269</v>
      </c>
      <c r="Y40" s="3">
        <v>3</v>
      </c>
      <c r="Z40" s="4" t="s">
        <v>657</v>
      </c>
      <c r="AA40" s="54" t="s">
        <v>16491</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c r="A41" s="51"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8" t="str">
        <f t="shared" si="0"/>
        <v>16. Paz, justicia e instituciones sólidas</v>
      </c>
      <c r="U41" s="3">
        <v>2</v>
      </c>
      <c r="V41" s="4" t="s">
        <v>350</v>
      </c>
      <c r="W41" s="3">
        <v>5</v>
      </c>
      <c r="X41" s="4" t="s">
        <v>693</v>
      </c>
      <c r="Y41" s="3">
        <v>3</v>
      </c>
      <c r="Z41" s="4" t="s">
        <v>694</v>
      </c>
      <c r="AA41" s="54" t="s">
        <v>16493</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c r="A42" s="51"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8" t="str">
        <f t="shared" si="0"/>
        <v>16. Paz, justicia e instituciones sólidas</v>
      </c>
      <c r="U42" s="3">
        <v>2</v>
      </c>
      <c r="V42" s="4" t="s">
        <v>350</v>
      </c>
      <c r="W42" s="3">
        <v>6</v>
      </c>
      <c r="X42" s="4" t="s">
        <v>352</v>
      </c>
      <c r="Y42" s="3">
        <v>8</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c r="A43" s="51"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8" t="str">
        <f t="shared" si="0"/>
        <v>16. Paz, justicia e instituciones sólidas</v>
      </c>
      <c r="U43" s="3">
        <v>1</v>
      </c>
      <c r="V43" s="4" t="s">
        <v>34</v>
      </c>
      <c r="W43" s="3">
        <v>7</v>
      </c>
      <c r="X43" s="4" t="s">
        <v>235</v>
      </c>
      <c r="Y43" s="3">
        <v>3</v>
      </c>
      <c r="Z43" s="4" t="s">
        <v>853</v>
      </c>
      <c r="AA43" s="54"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c r="A44" s="51"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51" t="s">
        <v>134</v>
      </c>
      <c r="P44" s="6">
        <v>0</v>
      </c>
      <c r="Q44" s="51" t="s">
        <v>134</v>
      </c>
      <c r="R44" s="3">
        <v>16</v>
      </c>
      <c r="S44" s="4" t="s">
        <v>31</v>
      </c>
      <c r="T44" s="68" t="str">
        <f t="shared" si="0"/>
        <v>16. Paz, justicia e instituciones sólidas</v>
      </c>
      <c r="U44" s="3">
        <v>1</v>
      </c>
      <c r="V44" s="4" t="s">
        <v>34</v>
      </c>
      <c r="W44" s="3">
        <v>2</v>
      </c>
      <c r="X44" s="4" t="s">
        <v>269</v>
      </c>
      <c r="Y44" s="3">
        <v>3</v>
      </c>
      <c r="Z44" s="4" t="s">
        <v>657</v>
      </c>
      <c r="AA44" s="54" t="s">
        <v>16491</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51" t="s">
        <v>134</v>
      </c>
      <c r="R45" s="3">
        <v>16</v>
      </c>
      <c r="S45" s="4" t="s">
        <v>31</v>
      </c>
      <c r="T45" s="68" t="str">
        <f t="shared" si="0"/>
        <v>16. Paz, justicia e instituciones sólidas</v>
      </c>
      <c r="U45" s="3">
        <v>1</v>
      </c>
      <c r="V45" s="4" t="s">
        <v>34</v>
      </c>
      <c r="W45" s="3">
        <v>7</v>
      </c>
      <c r="X45" s="4" t="s">
        <v>235</v>
      </c>
      <c r="Y45" s="3">
        <v>2</v>
      </c>
      <c r="Z45" s="4" t="s">
        <v>236</v>
      </c>
      <c r="AA45" s="54" t="s">
        <v>16485</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c r="A46" s="51"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51" t="s">
        <v>134</v>
      </c>
      <c r="P46" s="6">
        <v>0</v>
      </c>
      <c r="Q46" s="51" t="s">
        <v>134</v>
      </c>
      <c r="R46" s="3">
        <v>16</v>
      </c>
      <c r="S46" s="4" t="s">
        <v>31</v>
      </c>
      <c r="T46" s="68" t="str">
        <f t="shared" si="0"/>
        <v>16. Paz, justicia e instituciones sólidas</v>
      </c>
      <c r="U46" s="3">
        <v>1</v>
      </c>
      <c r="V46" s="4" t="s">
        <v>34</v>
      </c>
      <c r="W46" s="3">
        <v>3</v>
      </c>
      <c r="X46" s="4" t="s">
        <v>37</v>
      </c>
      <c r="Y46" s="3">
        <v>4</v>
      </c>
      <c r="Z46" s="4" t="s">
        <v>252</v>
      </c>
      <c r="AA46" s="54"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c r="A47" s="51"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51" t="s">
        <v>134</v>
      </c>
      <c r="R47" s="3">
        <v>5</v>
      </c>
      <c r="S47" s="4" t="s">
        <v>268</v>
      </c>
      <c r="T47" s="68" t="str">
        <f t="shared" si="0"/>
        <v xml:space="preserve">5. Igualdad de género </v>
      </c>
      <c r="U47" s="3">
        <v>1</v>
      </c>
      <c r="V47" s="4" t="s">
        <v>34</v>
      </c>
      <c r="W47" s="3">
        <v>2</v>
      </c>
      <c r="X47" s="4" t="s">
        <v>269</v>
      </c>
      <c r="Y47" s="3">
        <v>4</v>
      </c>
      <c r="Z47" s="4" t="s">
        <v>270</v>
      </c>
      <c r="AA47" s="54" t="s">
        <v>16486</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c r="A48" s="51"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8" t="str">
        <f t="shared" si="0"/>
        <v>16. Paz, justicia e instituciones sólidas</v>
      </c>
      <c r="U48" s="3">
        <v>1</v>
      </c>
      <c r="V48" s="4" t="s">
        <v>34</v>
      </c>
      <c r="W48" s="3">
        <v>7</v>
      </c>
      <c r="X48" s="4" t="s">
        <v>235</v>
      </c>
      <c r="Y48" s="3">
        <v>1</v>
      </c>
      <c r="Z48" s="4" t="s">
        <v>902</v>
      </c>
      <c r="AA48" s="54" t="s">
        <v>16494</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c r="A49" s="51"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8" t="str">
        <f t="shared" si="0"/>
        <v>12. Producción y consumo responsables</v>
      </c>
      <c r="U49" s="3">
        <v>3</v>
      </c>
      <c r="V49" s="4" t="s">
        <v>578</v>
      </c>
      <c r="W49" s="3">
        <v>2</v>
      </c>
      <c r="X49" s="4" t="s">
        <v>1077</v>
      </c>
      <c r="Y49" s="3">
        <v>1</v>
      </c>
      <c r="Z49" s="4" t="s">
        <v>1078</v>
      </c>
      <c r="AA49" s="54" t="s">
        <v>16495</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c r="A50" s="51"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8" t="str">
        <f t="shared" si="0"/>
        <v xml:space="preserve">6. Agua limpia y saneamiento </v>
      </c>
      <c r="U50" s="3" t="s">
        <v>349</v>
      </c>
      <c r="V50" s="4" t="s">
        <v>350</v>
      </c>
      <c r="W50" s="3">
        <v>2</v>
      </c>
      <c r="X50" s="4" t="s">
        <v>783</v>
      </c>
      <c r="Y50" s="3" t="s">
        <v>528</v>
      </c>
      <c r="Z50" s="4" t="s">
        <v>1301</v>
      </c>
      <c r="AA50" s="54" t="s">
        <v>16496</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c r="A51" s="51"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8" t="str">
        <f t="shared" si="0"/>
        <v>11. Ciudades y comunidades sostenibles</v>
      </c>
      <c r="U51" s="3">
        <v>2</v>
      </c>
      <c r="V51" s="4" t="s">
        <v>350</v>
      </c>
      <c r="W51" s="3">
        <v>2</v>
      </c>
      <c r="X51" s="4" t="s">
        <v>783</v>
      </c>
      <c r="Y51" s="3">
        <v>1</v>
      </c>
      <c r="Z51" s="4" t="s">
        <v>784</v>
      </c>
      <c r="AA51" s="54" t="s">
        <v>16492</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c r="A52" s="51"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8" t="str">
        <f t="shared" si="0"/>
        <v>11. Ciudades y comunidades sostenibles</v>
      </c>
      <c r="U52" s="3" t="s">
        <v>349</v>
      </c>
      <c r="V52" s="4" t="s">
        <v>350</v>
      </c>
      <c r="W52" s="3" t="s">
        <v>349</v>
      </c>
      <c r="X52" s="4" t="s">
        <v>783</v>
      </c>
      <c r="Y52" s="3" t="s">
        <v>351</v>
      </c>
      <c r="Z52" s="4" t="s">
        <v>1002</v>
      </c>
      <c r="AA52" s="54" t="s">
        <v>16497</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c r="A53" s="51"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8" t="str">
        <f t="shared" si="0"/>
        <v>16. Paz, justicia e instituciones sólidas</v>
      </c>
      <c r="U53" s="3">
        <v>1</v>
      </c>
      <c r="V53" s="4" t="s">
        <v>34</v>
      </c>
      <c r="W53" s="3" t="s">
        <v>349</v>
      </c>
      <c r="X53" s="4" t="s">
        <v>269</v>
      </c>
      <c r="Y53" s="3" t="s">
        <v>497</v>
      </c>
      <c r="Z53" s="4" t="s">
        <v>1093</v>
      </c>
      <c r="AA53" s="54" t="s">
        <v>16498</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c r="A54" s="51"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8" t="str">
        <f t="shared" si="0"/>
        <v>16. Paz, justicia e instituciones sólidas</v>
      </c>
      <c r="U54" s="3">
        <v>1</v>
      </c>
      <c r="V54" s="4" t="s">
        <v>34</v>
      </c>
      <c r="W54" s="3">
        <v>7</v>
      </c>
      <c r="X54" s="4" t="s">
        <v>235</v>
      </c>
      <c r="Y54" s="3">
        <v>2</v>
      </c>
      <c r="Z54" s="4" t="s">
        <v>236</v>
      </c>
      <c r="AA54" s="54" t="s">
        <v>16485</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c r="A55" s="51"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8" t="str">
        <f t="shared" si="0"/>
        <v>16. Paz, justicia e instituciones sólidas</v>
      </c>
      <c r="U55" s="3">
        <v>1</v>
      </c>
      <c r="V55" s="4" t="s">
        <v>34</v>
      </c>
      <c r="W55" s="3">
        <v>3</v>
      </c>
      <c r="X55" s="4" t="s">
        <v>37</v>
      </c>
      <c r="Y55" s="3">
        <v>4</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c r="A56" s="51"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8" t="str">
        <f t="shared" si="0"/>
        <v xml:space="preserve">5. Igualdad de género </v>
      </c>
      <c r="U56" s="3">
        <v>1</v>
      </c>
      <c r="V56" s="4" t="s">
        <v>34</v>
      </c>
      <c r="W56" s="3">
        <v>2</v>
      </c>
      <c r="X56" s="4" t="s">
        <v>269</v>
      </c>
      <c r="Y56" s="3">
        <v>4</v>
      </c>
      <c r="Z56" s="4" t="s">
        <v>270</v>
      </c>
      <c r="AA56" s="54" t="s">
        <v>16486</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c r="A57" s="51"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8" t="str">
        <f t="shared" si="0"/>
        <v xml:space="preserve">10. Reducción de las desigualdades </v>
      </c>
      <c r="U57" s="3">
        <v>1</v>
      </c>
      <c r="V57" s="4" t="s">
        <v>34</v>
      </c>
      <c r="W57" s="3">
        <v>2</v>
      </c>
      <c r="X57" s="4" t="s">
        <v>269</v>
      </c>
      <c r="Y57" s="3">
        <v>4</v>
      </c>
      <c r="Z57" s="4" t="s">
        <v>270</v>
      </c>
      <c r="AA57" s="54" t="s">
        <v>16486</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c r="A58" s="51"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8" t="str">
        <f t="shared" si="0"/>
        <v xml:space="preserve">10. Reducción de las desigualdades </v>
      </c>
      <c r="U58" s="3" t="s">
        <v>349</v>
      </c>
      <c r="V58" s="4" t="s">
        <v>350</v>
      </c>
      <c r="W58" s="3" t="s">
        <v>351</v>
      </c>
      <c r="X58" s="4" t="s">
        <v>352</v>
      </c>
      <c r="Y58" s="3"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c r="A59" s="51"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8" t="str">
        <f t="shared" si="0"/>
        <v>15. Vida de ecosistemas terrestres</v>
      </c>
      <c r="U59" s="3">
        <v>2</v>
      </c>
      <c r="V59" s="4" t="s">
        <v>350</v>
      </c>
      <c r="W59" s="3">
        <v>1</v>
      </c>
      <c r="X59" s="4" t="s">
        <v>928</v>
      </c>
      <c r="Y59" s="3" t="s">
        <v>840</v>
      </c>
      <c r="Z59" s="4" t="s">
        <v>929</v>
      </c>
      <c r="AA59" s="54" t="s">
        <v>16499</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c r="A60" s="51"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8" t="str">
        <f t="shared" si="0"/>
        <v>11. Ciudades y comunidades sostenibles</v>
      </c>
      <c r="U60" s="3">
        <v>2</v>
      </c>
      <c r="V60" s="4" t="s">
        <v>350</v>
      </c>
      <c r="W60" s="3">
        <v>2</v>
      </c>
      <c r="X60" s="4" t="s">
        <v>783</v>
      </c>
      <c r="Y60" s="3">
        <v>1</v>
      </c>
      <c r="Z60" s="4" t="s">
        <v>784</v>
      </c>
      <c r="AA60" s="54" t="s">
        <v>16492</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c r="A61" s="51"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8" t="str">
        <f t="shared" si="0"/>
        <v xml:space="preserve">10. Reducción de las desigualdades </v>
      </c>
      <c r="U61" s="3">
        <v>2</v>
      </c>
      <c r="V61" s="4" t="s">
        <v>350</v>
      </c>
      <c r="W61" s="3">
        <v>2</v>
      </c>
      <c r="X61" s="4" t="s">
        <v>783</v>
      </c>
      <c r="Y61" s="3">
        <v>6</v>
      </c>
      <c r="Z61" s="4" t="s">
        <v>1002</v>
      </c>
      <c r="AA61" s="54" t="s">
        <v>16497</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c r="A62" s="51"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8" t="str">
        <f t="shared" si="0"/>
        <v xml:space="preserve">10. Reducción de las desigualdades </v>
      </c>
      <c r="U62" s="3">
        <v>2</v>
      </c>
      <c r="V62" s="4" t="s">
        <v>350</v>
      </c>
      <c r="W62" s="3" t="s">
        <v>351</v>
      </c>
      <c r="X62" s="4" t="s">
        <v>352</v>
      </c>
      <c r="Y62" s="3"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c r="A63" s="51"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8" t="str">
        <f t="shared" si="0"/>
        <v>11. Ciudades y comunidades sostenibles</v>
      </c>
      <c r="U63" s="3">
        <v>2</v>
      </c>
      <c r="V63" s="4" t="s">
        <v>350</v>
      </c>
      <c r="W63" s="3">
        <v>1</v>
      </c>
      <c r="X63" s="4" t="s">
        <v>928</v>
      </c>
      <c r="Y63" s="3">
        <v>1</v>
      </c>
      <c r="Z63" s="4" t="s">
        <v>950</v>
      </c>
      <c r="AA63" s="54" t="s">
        <v>16500</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c r="A64" s="51"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8" t="str">
        <f t="shared" si="0"/>
        <v xml:space="preserve">3. Salud y bienestar </v>
      </c>
      <c r="U64" s="3">
        <v>2</v>
      </c>
      <c r="V64" s="4" t="s">
        <v>350</v>
      </c>
      <c r="W64" s="3">
        <v>3</v>
      </c>
      <c r="X64" s="4" t="s">
        <v>973</v>
      </c>
      <c r="Y64" s="3">
        <v>5</v>
      </c>
      <c r="Z64" s="4" t="s">
        <v>974</v>
      </c>
      <c r="AA64" s="54" t="s">
        <v>16501</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c r="A65" s="51"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8" t="str">
        <f t="shared" si="0"/>
        <v>11. Ciudades y comunidades sostenibles</v>
      </c>
      <c r="U65" s="3">
        <v>2</v>
      </c>
      <c r="V65" s="4" t="s">
        <v>350</v>
      </c>
      <c r="W65" s="3">
        <v>2</v>
      </c>
      <c r="X65" s="4" t="s">
        <v>783</v>
      </c>
      <c r="Y65" s="3">
        <v>6</v>
      </c>
      <c r="Z65" s="4" t="s">
        <v>1002</v>
      </c>
      <c r="AA65" s="54" t="s">
        <v>16497</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c r="A66" s="51"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8" t="str">
        <f t="shared" si="0"/>
        <v>4. Educación de calidad</v>
      </c>
      <c r="U66" s="3">
        <v>2</v>
      </c>
      <c r="V66" s="4" t="s">
        <v>350</v>
      </c>
      <c r="W66" s="3">
        <v>5</v>
      </c>
      <c r="X66" s="4" t="s">
        <v>693</v>
      </c>
      <c r="Y66" s="3">
        <v>1</v>
      </c>
      <c r="Z66" s="4" t="s">
        <v>1023</v>
      </c>
      <c r="AA66" s="54" t="s">
        <v>16502</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c r="A67" s="51"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8" t="str">
        <f t="shared" si="0"/>
        <v xml:space="preserve">10. Reducción de las desigualdades </v>
      </c>
      <c r="U67" s="3">
        <v>2</v>
      </c>
      <c r="V67" s="4" t="s">
        <v>350</v>
      </c>
      <c r="W67" s="3">
        <v>6</v>
      </c>
      <c r="X67" s="4" t="s">
        <v>352</v>
      </c>
      <c r="Y67" s="3" t="s">
        <v>349</v>
      </c>
      <c r="Z67" s="4" t="s">
        <v>1342</v>
      </c>
      <c r="AA67" s="54" t="s">
        <v>16503</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c r="A68" s="51"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8" t="str">
        <f t="shared" ref="T68:T131" si="1">R68&amp;". "&amp;S68</f>
        <v>4. Educación de calidad</v>
      </c>
      <c r="U68" s="3">
        <v>2</v>
      </c>
      <c r="V68" s="4" t="s">
        <v>350</v>
      </c>
      <c r="W68" s="3">
        <v>4</v>
      </c>
      <c r="X68" s="4" t="s">
        <v>1039</v>
      </c>
      <c r="Y68" s="3">
        <v>2</v>
      </c>
      <c r="Z68" s="4" t="s">
        <v>1040</v>
      </c>
      <c r="AA68" s="54" t="s">
        <v>16504</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c r="A69" s="51"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8" t="str">
        <f t="shared" si="1"/>
        <v xml:space="preserve">3. Salud y bienestar </v>
      </c>
      <c r="U69" s="3">
        <v>2</v>
      </c>
      <c r="V69" s="4" t="s">
        <v>350</v>
      </c>
      <c r="W69" s="3">
        <v>4</v>
      </c>
      <c r="X69" s="4" t="s">
        <v>1039</v>
      </c>
      <c r="Y69" s="3">
        <v>1</v>
      </c>
      <c r="Z69" s="4" t="s">
        <v>1059</v>
      </c>
      <c r="AA69" s="54" t="s">
        <v>16505</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c r="A70" s="51"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8" t="str">
        <f t="shared" si="1"/>
        <v>16. Paz, justicia e instituciones sólidas</v>
      </c>
      <c r="U70" s="3">
        <v>1</v>
      </c>
      <c r="V70" s="4" t="s">
        <v>34</v>
      </c>
      <c r="W70" s="3">
        <v>7</v>
      </c>
      <c r="X70" s="4" t="s">
        <v>235</v>
      </c>
      <c r="Y70" s="3">
        <v>1</v>
      </c>
      <c r="Z70" s="4" t="s">
        <v>902</v>
      </c>
      <c r="AA70" s="54" t="s">
        <v>16494</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c r="A71" s="51"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8" t="str">
        <f t="shared" si="1"/>
        <v xml:space="preserve">10. Reducción de las desigualdades </v>
      </c>
      <c r="U71" s="3">
        <v>2</v>
      </c>
      <c r="V71" s="4" t="s">
        <v>350</v>
      </c>
      <c r="W71" s="3">
        <v>6</v>
      </c>
      <c r="X71" s="4" t="s">
        <v>352</v>
      </c>
      <c r="Y71" s="3">
        <v>1</v>
      </c>
      <c r="Z71" s="4" t="s">
        <v>1535</v>
      </c>
      <c r="AA71" s="54" t="s">
        <v>16506</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c r="A72" s="51"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8" t="str">
        <f t="shared" si="1"/>
        <v>8. Trabajo decente y crecimiento económico</v>
      </c>
      <c r="U72" s="3" t="s">
        <v>528</v>
      </c>
      <c r="V72" s="4" t="s">
        <v>578</v>
      </c>
      <c r="W72" s="3" t="s">
        <v>497</v>
      </c>
      <c r="X72" s="4" t="s">
        <v>1855</v>
      </c>
      <c r="Y72" s="3" t="s">
        <v>497</v>
      </c>
      <c r="Z72" s="4" t="s">
        <v>1856</v>
      </c>
      <c r="AA72" s="54" t="s">
        <v>16490</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c r="A73" s="51"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8" t="str">
        <f t="shared" si="1"/>
        <v>4. Educación de calidad</v>
      </c>
      <c r="U73" s="3">
        <v>2</v>
      </c>
      <c r="V73" s="4" t="s">
        <v>350</v>
      </c>
      <c r="W73" s="3">
        <v>4</v>
      </c>
      <c r="X73" s="4" t="s">
        <v>1039</v>
      </c>
      <c r="Y73" s="3">
        <v>2</v>
      </c>
      <c r="Z73" s="4" t="s">
        <v>1040</v>
      </c>
      <c r="AA73" s="54" t="s">
        <v>16504</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c r="A74" s="51"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8" t="str">
        <f t="shared" si="1"/>
        <v xml:space="preserve">6. Agua limpia y saneamiento </v>
      </c>
      <c r="U74" s="3" t="s">
        <v>349</v>
      </c>
      <c r="V74" s="4" t="s">
        <v>350</v>
      </c>
      <c r="W74" s="3">
        <v>2</v>
      </c>
      <c r="X74" s="4" t="s">
        <v>783</v>
      </c>
      <c r="Y74" s="3" t="s">
        <v>528</v>
      </c>
      <c r="Z74" s="4" t="s">
        <v>1301</v>
      </c>
      <c r="AA74" s="54" t="s">
        <v>16496</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c r="A75" s="51"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8" t="str">
        <f t="shared" si="1"/>
        <v>11. Ciudades y comunidades sostenibles</v>
      </c>
      <c r="U75" s="3">
        <v>2</v>
      </c>
      <c r="V75" s="4" t="s">
        <v>350</v>
      </c>
      <c r="W75" s="3">
        <v>2</v>
      </c>
      <c r="X75" s="4" t="s">
        <v>783</v>
      </c>
      <c r="Y75" s="3">
        <v>1</v>
      </c>
      <c r="Z75" s="4" t="s">
        <v>784</v>
      </c>
      <c r="AA75" s="54" t="s">
        <v>16492</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c r="A76" s="51"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8" t="str">
        <f t="shared" si="1"/>
        <v xml:space="preserve">10. Reducción de las desigualdades </v>
      </c>
      <c r="U76" s="3">
        <v>1</v>
      </c>
      <c r="V76" s="4" t="s">
        <v>34</v>
      </c>
      <c r="W76" s="3" t="s">
        <v>349</v>
      </c>
      <c r="X76" s="4" t="s">
        <v>269</v>
      </c>
      <c r="Y76" s="3" t="s">
        <v>497</v>
      </c>
      <c r="Z76" s="4" t="s">
        <v>1093</v>
      </c>
      <c r="AA76" s="54" t="s">
        <v>16498</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c r="A77" s="51"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8" t="str">
        <f t="shared" si="1"/>
        <v>16. Paz, justicia e instituciones sólidas</v>
      </c>
      <c r="U77" s="3">
        <v>1</v>
      </c>
      <c r="V77" s="4" t="s">
        <v>34</v>
      </c>
      <c r="W77" s="3">
        <v>7</v>
      </c>
      <c r="X77" s="4" t="s">
        <v>235</v>
      </c>
      <c r="Y77" s="3">
        <v>2</v>
      </c>
      <c r="Z77" s="4" t="s">
        <v>236</v>
      </c>
      <c r="AA77" s="54" t="s">
        <v>16485</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c r="A78" s="51"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8" t="str">
        <f t="shared" si="1"/>
        <v>16. Paz, justicia e instituciones sólidas</v>
      </c>
      <c r="U78" s="3">
        <v>1</v>
      </c>
      <c r="V78" s="4" t="s">
        <v>34</v>
      </c>
      <c r="W78" s="3">
        <v>3</v>
      </c>
      <c r="X78" s="4" t="s">
        <v>37</v>
      </c>
      <c r="Y78" s="3">
        <v>4</v>
      </c>
      <c r="Z78" s="4" t="s">
        <v>252</v>
      </c>
      <c r="AA78" s="54"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c r="A79" s="51"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8" t="str">
        <f t="shared" si="1"/>
        <v xml:space="preserve">5. Igualdad de género </v>
      </c>
      <c r="U79" s="3">
        <v>1</v>
      </c>
      <c r="V79" s="4" t="s">
        <v>34</v>
      </c>
      <c r="W79" s="3">
        <v>2</v>
      </c>
      <c r="X79" s="4" t="s">
        <v>269</v>
      </c>
      <c r="Y79" s="3">
        <v>4</v>
      </c>
      <c r="Z79" s="4" t="s">
        <v>270</v>
      </c>
      <c r="AA79" s="54" t="s">
        <v>16486</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c r="A80" s="51"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8" t="str">
        <f t="shared" si="1"/>
        <v xml:space="preserve">10. Reducción de las desigualdades </v>
      </c>
      <c r="U80" s="3">
        <v>1</v>
      </c>
      <c r="V80" s="4" t="s">
        <v>34</v>
      </c>
      <c r="W80" s="3">
        <v>2</v>
      </c>
      <c r="X80" s="4" t="s">
        <v>269</v>
      </c>
      <c r="Y80" s="3">
        <v>4</v>
      </c>
      <c r="Z80" s="4" t="s">
        <v>270</v>
      </c>
      <c r="AA80" s="54" t="s">
        <v>16486</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c r="A81" s="51"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8" t="str">
        <f t="shared" si="1"/>
        <v>16. Paz, justicia e instituciones sólidas</v>
      </c>
      <c r="U81" s="3">
        <v>1</v>
      </c>
      <c r="V81" s="4" t="s">
        <v>34</v>
      </c>
      <c r="W81" s="3">
        <v>3</v>
      </c>
      <c r="X81" s="4" t="s">
        <v>37</v>
      </c>
      <c r="Y81" s="3">
        <v>5</v>
      </c>
      <c r="Z81" s="4" t="s">
        <v>1379</v>
      </c>
      <c r="AA81" s="54"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c r="A82" s="51"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8" t="str">
        <f t="shared" si="1"/>
        <v xml:space="preserve">10. Reducción de las desigualdades </v>
      </c>
      <c r="U82" s="3" t="s">
        <v>349</v>
      </c>
      <c r="V82" s="4" t="s">
        <v>350</v>
      </c>
      <c r="W82" s="3" t="s">
        <v>351</v>
      </c>
      <c r="X82" s="4" t="s">
        <v>352</v>
      </c>
      <c r="Y82" s="3"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c r="A83" s="51"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8" t="str">
        <f t="shared" si="1"/>
        <v>11. Ciudades y comunidades sostenibles</v>
      </c>
      <c r="U83" s="3">
        <v>1</v>
      </c>
      <c r="V83" s="4" t="s">
        <v>34</v>
      </c>
      <c r="W83" s="3">
        <v>3</v>
      </c>
      <c r="X83" s="4" t="s">
        <v>37</v>
      </c>
      <c r="Y83" s="3">
        <v>2</v>
      </c>
      <c r="Z83" s="4" t="s">
        <v>1685</v>
      </c>
      <c r="AA83" s="54" t="s">
        <v>16507</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c r="A84" s="51"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8" t="str">
        <f t="shared" si="1"/>
        <v xml:space="preserve">10. Reducción de las desigualdades </v>
      </c>
      <c r="U84" s="3">
        <v>2</v>
      </c>
      <c r="V84" s="4" t="s">
        <v>350</v>
      </c>
      <c r="W84" s="3">
        <v>7</v>
      </c>
      <c r="X84" s="4" t="s">
        <v>1702</v>
      </c>
      <c r="Y84" s="3">
        <v>1</v>
      </c>
      <c r="Z84" s="4" t="s">
        <v>1702</v>
      </c>
      <c r="AA84" s="54"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c r="A85" s="51"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8" t="str">
        <f t="shared" si="1"/>
        <v xml:space="preserve">10. Reducción de las desigualdades </v>
      </c>
      <c r="U85" s="3">
        <v>2</v>
      </c>
      <c r="V85" s="4" t="s">
        <v>350</v>
      </c>
      <c r="W85" s="3">
        <v>2</v>
      </c>
      <c r="X85" s="4" t="s">
        <v>783</v>
      </c>
      <c r="Y85" s="3">
        <v>2</v>
      </c>
      <c r="Z85" s="4" t="s">
        <v>1720</v>
      </c>
      <c r="AA85" s="54" t="s">
        <v>16508</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c r="A86" s="51"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8" t="str">
        <f t="shared" si="1"/>
        <v xml:space="preserve">3. Salud y bienestar </v>
      </c>
      <c r="U86" s="3">
        <v>2</v>
      </c>
      <c r="V86" s="4" t="s">
        <v>350</v>
      </c>
      <c r="W86" s="3">
        <v>6</v>
      </c>
      <c r="X86" s="4" t="s">
        <v>352</v>
      </c>
      <c r="Y86" s="3">
        <v>8</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c r="A87" s="51"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8" t="str">
        <f t="shared" si="1"/>
        <v xml:space="preserve">2. Hambre cero </v>
      </c>
      <c r="U87" s="3">
        <v>2</v>
      </c>
      <c r="V87" s="4" t="s">
        <v>350</v>
      </c>
      <c r="W87" s="3">
        <v>6</v>
      </c>
      <c r="X87" s="4" t="s">
        <v>352</v>
      </c>
      <c r="Y87" s="3">
        <v>5</v>
      </c>
      <c r="Z87" s="4" t="s">
        <v>1756</v>
      </c>
      <c r="AA87" s="54" t="s">
        <v>16509</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c r="A88" s="51"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8" t="str">
        <f t="shared" si="1"/>
        <v xml:space="preserve">5. Igualdad de género </v>
      </c>
      <c r="U88" s="3">
        <v>1</v>
      </c>
      <c r="V88" s="4" t="s">
        <v>34</v>
      </c>
      <c r="W88" s="3">
        <v>2</v>
      </c>
      <c r="X88" s="4" t="s">
        <v>269</v>
      </c>
      <c r="Y88" s="3">
        <v>4</v>
      </c>
      <c r="Z88" s="4" t="s">
        <v>270</v>
      </c>
      <c r="AA88" s="54" t="s">
        <v>16486</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c r="A89" s="51"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8" t="str">
        <f t="shared" si="1"/>
        <v>11. Ciudades y comunidades sostenibles</v>
      </c>
      <c r="U89" s="3">
        <v>2</v>
      </c>
      <c r="V89" s="4" t="s">
        <v>350</v>
      </c>
      <c r="W89" s="3">
        <v>6</v>
      </c>
      <c r="X89" s="4" t="s">
        <v>352</v>
      </c>
      <c r="Y89" s="3">
        <v>9</v>
      </c>
      <c r="Z89" s="4" t="s">
        <v>1789</v>
      </c>
      <c r="AA89" s="54" t="s">
        <v>16510</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c r="A90" s="51"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8" t="str">
        <f t="shared" si="1"/>
        <v xml:space="preserve">3. Salud y bienestar </v>
      </c>
      <c r="U90" s="3">
        <v>2</v>
      </c>
      <c r="V90" s="4" t="s">
        <v>350</v>
      </c>
      <c r="W90" s="3">
        <v>4</v>
      </c>
      <c r="X90" s="4" t="s">
        <v>1039</v>
      </c>
      <c r="Y90" s="3">
        <v>1</v>
      </c>
      <c r="Z90" s="4" t="s">
        <v>1059</v>
      </c>
      <c r="AA90" s="54" t="s">
        <v>16505</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c r="A91" s="51"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8" t="str">
        <f t="shared" si="1"/>
        <v>4. Educación de calidad</v>
      </c>
      <c r="U91" s="3">
        <v>2</v>
      </c>
      <c r="V91" s="4" t="s">
        <v>350</v>
      </c>
      <c r="W91" s="3">
        <v>4</v>
      </c>
      <c r="X91" s="4" t="s">
        <v>1039</v>
      </c>
      <c r="Y91" s="3">
        <v>2</v>
      </c>
      <c r="Z91" s="4" t="s">
        <v>1040</v>
      </c>
      <c r="AA91" s="54" t="s">
        <v>16504</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c r="A92" s="51"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8" t="str">
        <f t="shared" si="1"/>
        <v>15. Vida de ecosistemas terrestres</v>
      </c>
      <c r="U92" s="3">
        <v>2</v>
      </c>
      <c r="V92" s="4" t="s">
        <v>350</v>
      </c>
      <c r="W92" s="3">
        <v>1</v>
      </c>
      <c r="X92" s="4" t="s">
        <v>928</v>
      </c>
      <c r="Y92" s="3">
        <v>6</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c r="A93" s="51"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8" t="str">
        <f t="shared" si="1"/>
        <v xml:space="preserve">10. Reducción de las desigualdades </v>
      </c>
      <c r="U93" s="3">
        <v>2</v>
      </c>
      <c r="V93" s="4" t="s">
        <v>350</v>
      </c>
      <c r="W93" s="3" t="s">
        <v>351</v>
      </c>
      <c r="X93" s="4" t="s">
        <v>352</v>
      </c>
      <c r="Y93" s="3"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c r="A94" s="51"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8" t="str">
        <f t="shared" si="1"/>
        <v>11. Ciudades y comunidades sostenibles</v>
      </c>
      <c r="U94" s="3">
        <v>2</v>
      </c>
      <c r="V94" s="4" t="s">
        <v>350</v>
      </c>
      <c r="W94" s="3">
        <v>1</v>
      </c>
      <c r="X94" s="4" t="s">
        <v>928</v>
      </c>
      <c r="Y94" s="3">
        <v>1</v>
      </c>
      <c r="Z94" s="4" t="s">
        <v>950</v>
      </c>
      <c r="AA94" s="54" t="s">
        <v>16500</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c r="A95" s="51"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8" t="str">
        <f t="shared" si="1"/>
        <v>11. Ciudades y comunidades sostenibles</v>
      </c>
      <c r="U95" s="3">
        <v>2</v>
      </c>
      <c r="V95" s="4" t="s">
        <v>350</v>
      </c>
      <c r="W95" s="3">
        <v>2</v>
      </c>
      <c r="X95" s="4" t="s">
        <v>783</v>
      </c>
      <c r="Y95" s="3">
        <v>1</v>
      </c>
      <c r="Z95" s="4" t="s">
        <v>784</v>
      </c>
      <c r="AA95" s="54" t="s">
        <v>16492</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c r="A96" s="51"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8" t="str">
        <f t="shared" si="1"/>
        <v xml:space="preserve">3. Salud y bienestar </v>
      </c>
      <c r="U96" s="3">
        <v>2</v>
      </c>
      <c r="V96" s="4" t="s">
        <v>350</v>
      </c>
      <c r="W96" s="3">
        <v>3</v>
      </c>
      <c r="X96" s="4" t="s">
        <v>973</v>
      </c>
      <c r="Y96" s="3">
        <v>5</v>
      </c>
      <c r="Z96" s="4" t="s">
        <v>974</v>
      </c>
      <c r="AA96" s="54" t="s">
        <v>16501</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c r="A97" s="51"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8" t="str">
        <f t="shared" si="1"/>
        <v>15. Vida de ecosistemas terrestres</v>
      </c>
      <c r="U97" s="3">
        <v>2</v>
      </c>
      <c r="V97" s="4" t="s">
        <v>350</v>
      </c>
      <c r="W97" s="3">
        <v>2</v>
      </c>
      <c r="X97" s="4" t="s">
        <v>783</v>
      </c>
      <c r="Y97" s="3">
        <v>1</v>
      </c>
      <c r="Z97" s="4" t="s">
        <v>784</v>
      </c>
      <c r="AA97" s="54" t="s">
        <v>16492</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c r="A98" s="51"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8" t="str">
        <f t="shared" si="1"/>
        <v>11. Ciudades y comunidades sostenibles</v>
      </c>
      <c r="U98" s="3">
        <v>2</v>
      </c>
      <c r="V98" s="4" t="s">
        <v>350</v>
      </c>
      <c r="W98" s="3">
        <v>2</v>
      </c>
      <c r="X98" s="4" t="s">
        <v>783</v>
      </c>
      <c r="Y98" s="3">
        <v>6</v>
      </c>
      <c r="Z98" s="4" t="s">
        <v>1002</v>
      </c>
      <c r="AA98" s="54" t="s">
        <v>16497</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c r="A99" s="51"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8" t="str">
        <f t="shared" si="1"/>
        <v>16. Paz, justicia e instituciones sólidas</v>
      </c>
      <c r="U99" s="3">
        <v>2</v>
      </c>
      <c r="V99" s="4" t="s">
        <v>350</v>
      </c>
      <c r="W99" s="3">
        <v>6</v>
      </c>
      <c r="X99" s="4" t="s">
        <v>352</v>
      </c>
      <c r="Y99" s="3">
        <v>3</v>
      </c>
      <c r="Z99" s="4" t="s">
        <v>1514</v>
      </c>
      <c r="AA99" s="54" t="s">
        <v>16511</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c r="A100" s="51"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8" t="str">
        <f t="shared" si="1"/>
        <v>16. Paz, justicia e instituciones sólidas</v>
      </c>
      <c r="U100" s="3">
        <v>1</v>
      </c>
      <c r="V100" s="4" t="s">
        <v>34</v>
      </c>
      <c r="W100" s="3">
        <v>3</v>
      </c>
      <c r="X100" s="4" t="s">
        <v>37</v>
      </c>
      <c r="Y100" s="3">
        <v>5</v>
      </c>
      <c r="Z100" s="4" t="s">
        <v>1379</v>
      </c>
      <c r="AA100" s="54"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c r="A101" s="51"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8" t="str">
        <f t="shared" si="1"/>
        <v xml:space="preserve">10. Reducción de las desigualdades </v>
      </c>
      <c r="U101" s="3" t="s">
        <v>349</v>
      </c>
      <c r="V101" s="4" t="s">
        <v>350</v>
      </c>
      <c r="W101" s="3" t="s">
        <v>351</v>
      </c>
      <c r="X101" s="4" t="s">
        <v>352</v>
      </c>
      <c r="Y101" s="3"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c r="A102" s="51"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8" t="str">
        <f t="shared" si="1"/>
        <v xml:space="preserve">10. Reducción de las desigualdades </v>
      </c>
      <c r="U102" s="3">
        <v>2</v>
      </c>
      <c r="V102" s="4" t="s">
        <v>350</v>
      </c>
      <c r="W102" s="3" t="s">
        <v>351</v>
      </c>
      <c r="X102" s="4" t="s">
        <v>352</v>
      </c>
      <c r="Y102" s="3"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c r="A103" s="51"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8" t="str">
        <f t="shared" si="1"/>
        <v>11. Ciudades y comunidades sostenibles</v>
      </c>
      <c r="U103" s="3">
        <v>2</v>
      </c>
      <c r="V103" s="4" t="s">
        <v>350</v>
      </c>
      <c r="W103" s="3">
        <v>1</v>
      </c>
      <c r="X103" s="4" t="s">
        <v>928</v>
      </c>
      <c r="Y103" s="3">
        <v>1</v>
      </c>
      <c r="Z103" s="4" t="s">
        <v>950</v>
      </c>
      <c r="AA103" s="54" t="s">
        <v>16500</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c r="A104" s="51"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8" t="str">
        <f t="shared" si="1"/>
        <v>15. Vida de ecosistemas terrestres</v>
      </c>
      <c r="U104" s="3">
        <v>2</v>
      </c>
      <c r="V104" s="4" t="s">
        <v>350</v>
      </c>
      <c r="W104" s="3">
        <v>2</v>
      </c>
      <c r="X104" s="4" t="s">
        <v>783</v>
      </c>
      <c r="Y104" s="3">
        <v>1</v>
      </c>
      <c r="Z104" s="4" t="s">
        <v>784</v>
      </c>
      <c r="AA104" s="54" t="s">
        <v>16492</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c r="A105" s="51"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8" t="str">
        <f t="shared" si="1"/>
        <v>11. Ciudades y comunidades sostenibles</v>
      </c>
      <c r="U105" s="3">
        <v>2</v>
      </c>
      <c r="V105" s="4" t="s">
        <v>350</v>
      </c>
      <c r="W105" s="3">
        <v>2</v>
      </c>
      <c r="X105" s="4" t="s">
        <v>783</v>
      </c>
      <c r="Y105" s="3">
        <v>1</v>
      </c>
      <c r="Z105" s="4" t="s">
        <v>784</v>
      </c>
      <c r="AA105" s="54" t="s">
        <v>16492</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c r="A106" s="51"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8" t="str">
        <f t="shared" si="1"/>
        <v xml:space="preserve">10. Reducción de las desigualdades </v>
      </c>
      <c r="U106" s="3">
        <v>1</v>
      </c>
      <c r="V106" s="4" t="s">
        <v>34</v>
      </c>
      <c r="W106" s="3" t="s">
        <v>349</v>
      </c>
      <c r="X106" s="4" t="s">
        <v>269</v>
      </c>
      <c r="Y106" s="3" t="s">
        <v>497</v>
      </c>
      <c r="Z106" s="4" t="s">
        <v>1093</v>
      </c>
      <c r="AA106" s="54" t="s">
        <v>16498</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c r="A107" s="51"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8" t="str">
        <f t="shared" si="1"/>
        <v>16. Paz, justicia e instituciones sólidas</v>
      </c>
      <c r="U107" s="3">
        <v>1</v>
      </c>
      <c r="V107" s="4" t="s">
        <v>34</v>
      </c>
      <c r="W107" s="3">
        <v>7</v>
      </c>
      <c r="X107" s="4" t="s">
        <v>235</v>
      </c>
      <c r="Y107" s="3">
        <v>2</v>
      </c>
      <c r="Z107" s="4" t="s">
        <v>236</v>
      </c>
      <c r="AA107" s="54" t="s">
        <v>16485</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c r="A108" s="51"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8" t="str">
        <f t="shared" si="1"/>
        <v>16. Paz, justicia e instituciones sólidas</v>
      </c>
      <c r="U108" s="3">
        <v>1</v>
      </c>
      <c r="V108" s="4" t="s">
        <v>34</v>
      </c>
      <c r="W108" s="3">
        <v>3</v>
      </c>
      <c r="X108" s="4" t="s">
        <v>37</v>
      </c>
      <c r="Y108" s="3">
        <v>4</v>
      </c>
      <c r="Z108" s="4" t="s">
        <v>252</v>
      </c>
      <c r="AA108" s="54"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c r="A109" s="51"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8" t="str">
        <f t="shared" si="1"/>
        <v xml:space="preserve">5. Igualdad de género </v>
      </c>
      <c r="U109" s="3">
        <v>1</v>
      </c>
      <c r="V109" s="4" t="s">
        <v>34</v>
      </c>
      <c r="W109" s="3">
        <v>2</v>
      </c>
      <c r="X109" s="4" t="s">
        <v>269</v>
      </c>
      <c r="Y109" s="3">
        <v>4</v>
      </c>
      <c r="Z109" s="4" t="s">
        <v>270</v>
      </c>
      <c r="AA109" s="54" t="s">
        <v>16486</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c r="A110" s="51"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8" t="str">
        <f t="shared" si="1"/>
        <v xml:space="preserve">10. Reducción de las desigualdades </v>
      </c>
      <c r="U110" s="3">
        <v>1</v>
      </c>
      <c r="V110" s="4" t="s">
        <v>34</v>
      </c>
      <c r="W110" s="3">
        <v>2</v>
      </c>
      <c r="X110" s="4" t="s">
        <v>269</v>
      </c>
      <c r="Y110" s="3">
        <v>4</v>
      </c>
      <c r="Z110" s="4" t="s">
        <v>270</v>
      </c>
      <c r="AA110" s="54" t="s">
        <v>16486</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c r="A111" s="51"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8" t="str">
        <f t="shared" si="1"/>
        <v>15. Vida de ecosistemas terrestres</v>
      </c>
      <c r="U111" s="3">
        <v>2</v>
      </c>
      <c r="V111" s="4" t="s">
        <v>350</v>
      </c>
      <c r="W111" s="3">
        <v>1</v>
      </c>
      <c r="X111" s="4" t="s">
        <v>928</v>
      </c>
      <c r="Y111" s="3">
        <v>6</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c r="A112" s="51"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8" t="str">
        <f t="shared" si="1"/>
        <v>16. Paz, justicia e instituciones sólidas</v>
      </c>
      <c r="U112" s="3">
        <v>1</v>
      </c>
      <c r="V112" s="4" t="s">
        <v>34</v>
      </c>
      <c r="W112" s="3">
        <v>7</v>
      </c>
      <c r="X112" s="4" t="s">
        <v>235</v>
      </c>
      <c r="Y112" s="3">
        <v>2</v>
      </c>
      <c r="Z112" s="4" t="s">
        <v>236</v>
      </c>
      <c r="AA112" s="54" t="s">
        <v>16485</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c r="A113" s="51"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8" t="str">
        <f t="shared" si="1"/>
        <v>16. Paz, justicia e instituciones sólidas</v>
      </c>
      <c r="U113" s="3">
        <v>1</v>
      </c>
      <c r="V113" s="4" t="s">
        <v>34</v>
      </c>
      <c r="W113" s="3">
        <v>3</v>
      </c>
      <c r="X113" s="4" t="s">
        <v>37</v>
      </c>
      <c r="Y113" s="3">
        <v>4</v>
      </c>
      <c r="Z113" s="4" t="s">
        <v>252</v>
      </c>
      <c r="AA113" s="54"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c r="A114" s="51"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8" t="str">
        <f t="shared" si="1"/>
        <v xml:space="preserve">5. Igualdad de género </v>
      </c>
      <c r="U114" s="3">
        <v>1</v>
      </c>
      <c r="V114" s="4" t="s">
        <v>34</v>
      </c>
      <c r="W114" s="3">
        <v>2</v>
      </c>
      <c r="X114" s="4" t="s">
        <v>269</v>
      </c>
      <c r="Y114" s="3">
        <v>4</v>
      </c>
      <c r="Z114" s="4" t="s">
        <v>270</v>
      </c>
      <c r="AA114" s="54" t="s">
        <v>16486</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c r="A115" s="51"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8" t="str">
        <f t="shared" si="1"/>
        <v xml:space="preserve">10. Reducción de las desigualdades </v>
      </c>
      <c r="U115" s="3">
        <v>1</v>
      </c>
      <c r="V115" s="4" t="s">
        <v>34</v>
      </c>
      <c r="W115" s="3">
        <v>2</v>
      </c>
      <c r="X115" s="4" t="s">
        <v>269</v>
      </c>
      <c r="Y115" s="3">
        <v>4</v>
      </c>
      <c r="Z115" s="4" t="s">
        <v>270</v>
      </c>
      <c r="AA115" s="54" t="s">
        <v>16486</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c r="A116" s="51"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8" t="str">
        <f t="shared" si="1"/>
        <v>16. Paz, justicia e instituciones sólidas</v>
      </c>
      <c r="U116" s="3">
        <v>1</v>
      </c>
      <c r="V116" s="4" t="s">
        <v>34</v>
      </c>
      <c r="W116" s="3">
        <v>3</v>
      </c>
      <c r="X116" s="4" t="s">
        <v>37</v>
      </c>
      <c r="Y116" s="3">
        <v>2</v>
      </c>
      <c r="Z116" s="4" t="s">
        <v>1685</v>
      </c>
      <c r="AA116" s="54" t="s">
        <v>16507</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c r="A117" s="51"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8" t="str">
        <f t="shared" si="1"/>
        <v xml:space="preserve">10. Reducción de las desigualdades </v>
      </c>
      <c r="U117" s="3">
        <v>2</v>
      </c>
      <c r="V117" s="4" t="s">
        <v>350</v>
      </c>
      <c r="W117" s="3">
        <v>6</v>
      </c>
      <c r="X117" s="4" t="s">
        <v>352</v>
      </c>
      <c r="Y117" s="3">
        <v>8</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c r="A118" s="51"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8" t="str">
        <f t="shared" si="1"/>
        <v xml:space="preserve">10. Reducción de las desigualdades </v>
      </c>
      <c r="U118" s="3">
        <v>2</v>
      </c>
      <c r="V118" s="4" t="s">
        <v>350</v>
      </c>
      <c r="W118" s="3">
        <v>6</v>
      </c>
      <c r="X118" s="4" t="s">
        <v>352</v>
      </c>
      <c r="Y118" s="3">
        <v>8</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c r="A119" s="51"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8" t="str">
        <f t="shared" si="1"/>
        <v>11. Ciudades y comunidades sostenibles</v>
      </c>
      <c r="U119" s="3">
        <v>2</v>
      </c>
      <c r="V119" s="4" t="s">
        <v>350</v>
      </c>
      <c r="W119" s="3">
        <v>1</v>
      </c>
      <c r="X119" s="4" t="s">
        <v>928</v>
      </c>
      <c r="Y119" s="3">
        <v>1</v>
      </c>
      <c r="Z119" s="4" t="s">
        <v>950</v>
      </c>
      <c r="AA119" s="54" t="s">
        <v>16500</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c r="A120" s="51"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8" t="str">
        <f t="shared" si="1"/>
        <v xml:space="preserve">3. Salud y bienestar </v>
      </c>
      <c r="U120" s="3">
        <v>2</v>
      </c>
      <c r="V120" s="4" t="s">
        <v>350</v>
      </c>
      <c r="W120" s="3">
        <v>3</v>
      </c>
      <c r="X120" s="4" t="s">
        <v>973</v>
      </c>
      <c r="Y120" s="3">
        <v>5</v>
      </c>
      <c r="Z120" s="4" t="s">
        <v>974</v>
      </c>
      <c r="AA120" s="54" t="s">
        <v>16501</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c r="A121" s="51"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8" t="str">
        <f t="shared" si="1"/>
        <v>11. Ciudades y comunidades sostenibles</v>
      </c>
      <c r="U121" s="3">
        <v>2</v>
      </c>
      <c r="V121" s="4" t="s">
        <v>350</v>
      </c>
      <c r="W121" s="3">
        <v>4</v>
      </c>
      <c r="X121" s="4" t="s">
        <v>1039</v>
      </c>
      <c r="Y121" s="3">
        <v>1</v>
      </c>
      <c r="Z121" s="4" t="s">
        <v>1059</v>
      </c>
      <c r="AA121" s="54" t="s">
        <v>16505</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c r="A122" s="51"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8" t="str">
        <f t="shared" si="1"/>
        <v>4. Educación de calidad</v>
      </c>
      <c r="U122" s="3">
        <v>2</v>
      </c>
      <c r="V122" s="4" t="s">
        <v>350</v>
      </c>
      <c r="W122" s="3">
        <v>4</v>
      </c>
      <c r="X122" s="4" t="s">
        <v>1039</v>
      </c>
      <c r="Y122" s="3">
        <v>2</v>
      </c>
      <c r="Z122" s="4" t="s">
        <v>1040</v>
      </c>
      <c r="AA122" s="54" t="s">
        <v>16504</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c r="A123" s="51"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8" t="str">
        <f t="shared" si="1"/>
        <v xml:space="preserve">6. Agua limpia y saneamiento </v>
      </c>
      <c r="U123" s="3" t="s">
        <v>349</v>
      </c>
      <c r="V123" s="4" t="s">
        <v>350</v>
      </c>
      <c r="W123" s="3">
        <v>2</v>
      </c>
      <c r="X123" s="4" t="s">
        <v>783</v>
      </c>
      <c r="Y123" s="3" t="s">
        <v>528</v>
      </c>
      <c r="Z123" s="4" t="s">
        <v>1301</v>
      </c>
      <c r="AA123" s="54" t="s">
        <v>16496</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c r="A124" s="51"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8" t="str">
        <f t="shared" si="1"/>
        <v>11. Ciudades y comunidades sostenibles</v>
      </c>
      <c r="U124" s="3" t="s">
        <v>349</v>
      </c>
      <c r="V124" s="4" t="s">
        <v>350</v>
      </c>
      <c r="W124" s="3" t="s">
        <v>349</v>
      </c>
      <c r="X124" s="4" t="s">
        <v>783</v>
      </c>
      <c r="Y124" s="3" t="s">
        <v>497</v>
      </c>
      <c r="Z124" s="4" t="s">
        <v>784</v>
      </c>
      <c r="AA124" s="54" t="s">
        <v>16492</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c r="A125" s="51"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8" t="str">
        <f t="shared" si="1"/>
        <v>11. Ciudades y comunidades sostenibles</v>
      </c>
      <c r="U125" s="3">
        <v>2</v>
      </c>
      <c r="V125" s="4" t="s">
        <v>350</v>
      </c>
      <c r="W125" s="3">
        <v>2</v>
      </c>
      <c r="X125" s="4" t="s">
        <v>783</v>
      </c>
      <c r="Y125" s="3">
        <v>1</v>
      </c>
      <c r="Z125" s="4" t="s">
        <v>784</v>
      </c>
      <c r="AA125" s="54" t="s">
        <v>16492</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c r="A126" s="51"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8" t="str">
        <f t="shared" si="1"/>
        <v xml:space="preserve">10. Reducción de las desigualdades </v>
      </c>
      <c r="U126" s="3">
        <v>1</v>
      </c>
      <c r="V126" s="4" t="s">
        <v>34</v>
      </c>
      <c r="W126" s="3" t="s">
        <v>349</v>
      </c>
      <c r="X126" s="4" t="s">
        <v>269</v>
      </c>
      <c r="Y126" s="3" t="s">
        <v>497</v>
      </c>
      <c r="Z126" s="4" t="s">
        <v>1093</v>
      </c>
      <c r="AA126" s="54" t="s">
        <v>16498</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c r="A127" s="51"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8" t="str">
        <f t="shared" si="1"/>
        <v>16. Paz, justicia e instituciones sólidas</v>
      </c>
      <c r="U127" s="3">
        <v>1</v>
      </c>
      <c r="V127" s="4" t="s">
        <v>34</v>
      </c>
      <c r="W127" s="3">
        <v>7</v>
      </c>
      <c r="X127" s="4" t="s">
        <v>235</v>
      </c>
      <c r="Y127" s="3">
        <v>1</v>
      </c>
      <c r="Z127" s="4" t="s">
        <v>902</v>
      </c>
      <c r="AA127" s="54" t="s">
        <v>16494</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c r="A128" s="51"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8" t="str">
        <f t="shared" si="1"/>
        <v xml:space="preserve">5. Igualdad de género </v>
      </c>
      <c r="U128" s="3">
        <v>1</v>
      </c>
      <c r="V128" s="4" t="s">
        <v>34</v>
      </c>
      <c r="W128" s="3">
        <v>2</v>
      </c>
      <c r="X128" s="4" t="s">
        <v>269</v>
      </c>
      <c r="Y128" s="3">
        <v>4</v>
      </c>
      <c r="Z128" s="4" t="s">
        <v>270</v>
      </c>
      <c r="AA128" s="54" t="s">
        <v>16486</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c r="A129" s="51"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8" t="str">
        <f t="shared" si="1"/>
        <v xml:space="preserve">10. Reducción de las desigualdades </v>
      </c>
      <c r="U129" s="3">
        <v>1</v>
      </c>
      <c r="V129" s="4" t="s">
        <v>34</v>
      </c>
      <c r="W129" s="3">
        <v>2</v>
      </c>
      <c r="X129" s="4" t="s">
        <v>269</v>
      </c>
      <c r="Y129" s="3">
        <v>4</v>
      </c>
      <c r="Z129" s="4" t="s">
        <v>270</v>
      </c>
      <c r="AA129" s="54" t="s">
        <v>16486</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c r="A130" s="51"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8" t="str">
        <f t="shared" si="1"/>
        <v xml:space="preserve">10. Reducción de las desigualdades </v>
      </c>
      <c r="U130" s="3" t="s">
        <v>349</v>
      </c>
      <c r="V130" s="4" t="s">
        <v>350</v>
      </c>
      <c r="W130" s="3" t="s">
        <v>351</v>
      </c>
      <c r="X130" s="4" t="s">
        <v>352</v>
      </c>
      <c r="Y130" s="3"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c r="A131" s="51"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8" t="str">
        <f t="shared" si="1"/>
        <v xml:space="preserve">10. Reducción de las desigualdades </v>
      </c>
      <c r="U131" s="3">
        <v>2</v>
      </c>
      <c r="V131" s="4" t="s">
        <v>350</v>
      </c>
      <c r="W131" s="3" t="s">
        <v>351</v>
      </c>
      <c r="X131" s="4" t="s">
        <v>352</v>
      </c>
      <c r="Y131" s="3"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c r="A132" s="51"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8" t="str">
        <f t="shared" ref="T132:T195" si="2">R132&amp;". "&amp;S132</f>
        <v>16. Paz, justicia e instituciones sólidas</v>
      </c>
      <c r="U132" s="3">
        <v>1</v>
      </c>
      <c r="V132" s="4" t="s">
        <v>34</v>
      </c>
      <c r="W132" s="3">
        <v>3</v>
      </c>
      <c r="X132" s="4" t="s">
        <v>37</v>
      </c>
      <c r="Y132" s="3">
        <v>5</v>
      </c>
      <c r="Z132" s="4" t="s">
        <v>1379</v>
      </c>
      <c r="AA132" s="54"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c r="A133" s="51"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8" t="str">
        <f t="shared" si="2"/>
        <v>16. Paz, justicia e instituciones sólidas</v>
      </c>
      <c r="U133" s="3">
        <v>2</v>
      </c>
      <c r="V133" s="4" t="s">
        <v>350</v>
      </c>
      <c r="W133" s="3">
        <v>6</v>
      </c>
      <c r="X133" s="4" t="s">
        <v>352</v>
      </c>
      <c r="Y133" s="3">
        <v>3</v>
      </c>
      <c r="Z133" s="4" t="s">
        <v>1514</v>
      </c>
      <c r="AA133" s="54" t="s">
        <v>16511</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c r="A134" s="51"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8" t="str">
        <f t="shared" si="2"/>
        <v xml:space="preserve">3. Salud y bienestar </v>
      </c>
      <c r="U134" s="3">
        <v>2</v>
      </c>
      <c r="V134" s="4" t="s">
        <v>350</v>
      </c>
      <c r="W134" s="3">
        <v>4</v>
      </c>
      <c r="X134" s="4" t="s">
        <v>1039</v>
      </c>
      <c r="Y134" s="3">
        <v>1</v>
      </c>
      <c r="Z134" s="4" t="s">
        <v>1059</v>
      </c>
      <c r="AA134" s="54" t="s">
        <v>16505</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c r="A135" s="51"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8" t="str">
        <f t="shared" si="2"/>
        <v xml:space="preserve">6. Agua limpia y saneamiento </v>
      </c>
      <c r="U135" s="3" t="s">
        <v>349</v>
      </c>
      <c r="V135" s="4" t="s">
        <v>350</v>
      </c>
      <c r="W135" s="3">
        <v>2</v>
      </c>
      <c r="X135" s="4" t="s">
        <v>783</v>
      </c>
      <c r="Y135" s="3" t="s">
        <v>528</v>
      </c>
      <c r="Z135" s="4" t="s">
        <v>1301</v>
      </c>
      <c r="AA135" s="54" t="s">
        <v>16496</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c r="A136" s="51"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8" t="str">
        <f t="shared" si="2"/>
        <v>11. Ciudades y comunidades sostenibles</v>
      </c>
      <c r="U136" s="3">
        <v>2</v>
      </c>
      <c r="V136" s="4" t="s">
        <v>350</v>
      </c>
      <c r="W136" s="3">
        <v>2</v>
      </c>
      <c r="X136" s="4" t="s">
        <v>783</v>
      </c>
      <c r="Y136" s="3">
        <v>1</v>
      </c>
      <c r="Z136" s="4" t="s">
        <v>784</v>
      </c>
      <c r="AA136" s="54" t="s">
        <v>16492</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c r="A137" s="51"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8" t="str">
        <f t="shared" si="2"/>
        <v xml:space="preserve">10. Reducción de las desigualdades </v>
      </c>
      <c r="U137" s="3">
        <v>1</v>
      </c>
      <c r="V137" s="4" t="s">
        <v>34</v>
      </c>
      <c r="W137" s="3" t="s">
        <v>349</v>
      </c>
      <c r="X137" s="4" t="s">
        <v>269</v>
      </c>
      <c r="Y137" s="3" t="s">
        <v>497</v>
      </c>
      <c r="Z137" s="4" t="s">
        <v>1093</v>
      </c>
      <c r="AA137" s="54" t="s">
        <v>16498</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c r="A138" s="51"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8" t="str">
        <f t="shared" si="2"/>
        <v>16. Paz, justicia e instituciones sólidas</v>
      </c>
      <c r="U138" s="3">
        <v>1</v>
      </c>
      <c r="V138" s="4" t="s">
        <v>34</v>
      </c>
      <c r="W138" s="3">
        <v>7</v>
      </c>
      <c r="X138" s="4" t="s">
        <v>235</v>
      </c>
      <c r="Y138" s="3">
        <v>2</v>
      </c>
      <c r="Z138" s="4" t="s">
        <v>236</v>
      </c>
      <c r="AA138" s="54" t="s">
        <v>16485</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c r="A139" s="51"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8" t="str">
        <f t="shared" si="2"/>
        <v>16. Paz, justicia e instituciones sólidas</v>
      </c>
      <c r="U139" s="3">
        <v>1</v>
      </c>
      <c r="V139" s="4" t="s">
        <v>34</v>
      </c>
      <c r="W139" s="3">
        <v>3</v>
      </c>
      <c r="X139" s="4" t="s">
        <v>37</v>
      </c>
      <c r="Y139" s="3">
        <v>4</v>
      </c>
      <c r="Z139" s="4" t="s">
        <v>252</v>
      </c>
      <c r="AA139" s="54"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c r="A140" s="51"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8" t="str">
        <f t="shared" si="2"/>
        <v>11. Ciudades y comunidades sostenibles</v>
      </c>
      <c r="U140" s="3">
        <v>2</v>
      </c>
      <c r="V140" s="4" t="s">
        <v>350</v>
      </c>
      <c r="W140" s="3">
        <v>2</v>
      </c>
      <c r="X140" s="4" t="s">
        <v>783</v>
      </c>
      <c r="Y140" s="3">
        <v>1</v>
      </c>
      <c r="Z140" s="4" t="s">
        <v>784</v>
      </c>
      <c r="AA140" s="54" t="s">
        <v>16492</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c r="A141" s="51"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8" t="str">
        <f t="shared" si="2"/>
        <v>16. Paz, justicia e instituciones sólidas</v>
      </c>
      <c r="U141" s="3">
        <v>1</v>
      </c>
      <c r="V141" s="4" t="s">
        <v>34</v>
      </c>
      <c r="W141" s="3">
        <v>7</v>
      </c>
      <c r="X141" s="4" t="s">
        <v>235</v>
      </c>
      <c r="Y141" s="3">
        <v>2</v>
      </c>
      <c r="Z141" s="4" t="s">
        <v>236</v>
      </c>
      <c r="AA141" s="54" t="s">
        <v>16485</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9">
        <v>44081129</v>
      </c>
    </row>
    <row r="142" spans="1:77" ht="15.75">
      <c r="A142" s="51"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8" t="str">
        <f t="shared" si="2"/>
        <v>16. Paz, justicia e instituciones sólidas</v>
      </c>
      <c r="U142" s="3">
        <v>1</v>
      </c>
      <c r="V142" s="4" t="s">
        <v>34</v>
      </c>
      <c r="W142" s="3">
        <v>3</v>
      </c>
      <c r="X142" s="4" t="s">
        <v>37</v>
      </c>
      <c r="Y142" s="3">
        <v>4</v>
      </c>
      <c r="Z142" s="4" t="s">
        <v>252</v>
      </c>
      <c r="AA142" s="54"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c r="A143" s="51"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8" t="str">
        <f t="shared" si="2"/>
        <v xml:space="preserve">5. Igualdad de género </v>
      </c>
      <c r="U143" s="3">
        <v>1</v>
      </c>
      <c r="V143" s="4" t="s">
        <v>34</v>
      </c>
      <c r="W143" s="3">
        <v>2</v>
      </c>
      <c r="X143" s="4" t="s">
        <v>269</v>
      </c>
      <c r="Y143" s="3">
        <v>4</v>
      </c>
      <c r="Z143" s="4" t="s">
        <v>270</v>
      </c>
      <c r="AA143" s="54" t="s">
        <v>16486</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c r="A144" s="51"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8" t="str">
        <f t="shared" si="2"/>
        <v xml:space="preserve">10. Reducción de las desigualdades </v>
      </c>
      <c r="U144" s="3">
        <v>1</v>
      </c>
      <c r="V144" s="4" t="s">
        <v>34</v>
      </c>
      <c r="W144" s="3">
        <v>2</v>
      </c>
      <c r="X144" s="4" t="s">
        <v>269</v>
      </c>
      <c r="Y144" s="3">
        <v>4</v>
      </c>
      <c r="Z144" s="4" t="s">
        <v>270</v>
      </c>
      <c r="AA144" s="54" t="s">
        <v>16486</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c r="A145" s="51"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8" t="str">
        <f t="shared" si="2"/>
        <v xml:space="preserve">10. Reducción de las desigualdades </v>
      </c>
      <c r="U145" s="3" t="s">
        <v>349</v>
      </c>
      <c r="V145" s="4" t="s">
        <v>350</v>
      </c>
      <c r="W145" s="3" t="s">
        <v>351</v>
      </c>
      <c r="X145" s="4" t="s">
        <v>352</v>
      </c>
      <c r="Y145" s="3"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c r="A146" s="51"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8" t="str">
        <f t="shared" si="2"/>
        <v>16. Paz, justicia e instituciones sólidas</v>
      </c>
      <c r="U146" s="3">
        <v>1</v>
      </c>
      <c r="V146" s="4" t="s">
        <v>34</v>
      </c>
      <c r="W146" s="3">
        <v>3</v>
      </c>
      <c r="X146" s="4" t="s">
        <v>37</v>
      </c>
      <c r="Y146" s="3">
        <v>2</v>
      </c>
      <c r="Z146" s="4" t="s">
        <v>1685</v>
      </c>
      <c r="AA146" s="54" t="s">
        <v>16507</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c r="A147" s="51"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8" t="str">
        <f t="shared" si="2"/>
        <v xml:space="preserve">3. Salud y bienestar </v>
      </c>
      <c r="U147" s="3">
        <v>2</v>
      </c>
      <c r="V147" s="4" t="s">
        <v>350</v>
      </c>
      <c r="W147" s="3">
        <v>4</v>
      </c>
      <c r="X147" s="4" t="s">
        <v>1039</v>
      </c>
      <c r="Y147" s="3">
        <v>1</v>
      </c>
      <c r="Z147" s="4" t="s">
        <v>1059</v>
      </c>
      <c r="AA147" s="54" t="s">
        <v>16505</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c r="A148" s="51"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8" t="str">
        <f t="shared" si="2"/>
        <v xml:space="preserve">8. Trabajo decente y crecimiento económico </v>
      </c>
      <c r="U148" s="3">
        <v>2</v>
      </c>
      <c r="V148" s="4" t="s">
        <v>350</v>
      </c>
      <c r="W148" s="3">
        <v>6</v>
      </c>
      <c r="X148" s="4" t="s">
        <v>352</v>
      </c>
      <c r="Y148" s="3">
        <v>8</v>
      </c>
      <c r="Z148" s="4" t="s">
        <v>354</v>
      </c>
      <c r="AA148" s="54"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c r="A149" s="51"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8" t="str">
        <f t="shared" si="2"/>
        <v>4. Educación de calidad</v>
      </c>
      <c r="U149" s="3">
        <v>2</v>
      </c>
      <c r="V149" s="4" t="s">
        <v>350</v>
      </c>
      <c r="W149" s="3">
        <v>6</v>
      </c>
      <c r="X149" s="4" t="s">
        <v>352</v>
      </c>
      <c r="Y149" s="3">
        <v>7</v>
      </c>
      <c r="Z149" s="4" t="s">
        <v>2585</v>
      </c>
      <c r="AA149" s="54" t="s">
        <v>16512</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c r="A150" s="51"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8" t="str">
        <f t="shared" si="2"/>
        <v xml:space="preserve">3. Salud y bienestar </v>
      </c>
      <c r="U150" s="3">
        <v>2</v>
      </c>
      <c r="V150" s="4" t="s">
        <v>350</v>
      </c>
      <c r="W150" s="3">
        <v>6</v>
      </c>
      <c r="X150" s="4" t="s">
        <v>352</v>
      </c>
      <c r="Y150" s="3">
        <v>1</v>
      </c>
      <c r="Z150" s="4" t="s">
        <v>1535</v>
      </c>
      <c r="AA150" s="54" t="s">
        <v>16506</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c r="A151" s="51"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8" t="str">
        <f t="shared" si="2"/>
        <v>16. Paz, justicia e instituciones sólidas</v>
      </c>
      <c r="U151" s="3">
        <v>1</v>
      </c>
      <c r="V151" s="4" t="s">
        <v>34</v>
      </c>
      <c r="W151" s="3">
        <v>7</v>
      </c>
      <c r="X151" s="4" t="s">
        <v>235</v>
      </c>
      <c r="Y151" s="3">
        <v>1</v>
      </c>
      <c r="Z151" s="4" t="s">
        <v>902</v>
      </c>
      <c r="AA151" s="54" t="s">
        <v>16494</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c r="A152" s="51"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8" t="str">
        <f t="shared" si="2"/>
        <v xml:space="preserve">5. Igualdad de género </v>
      </c>
      <c r="U152" s="3">
        <v>2</v>
      </c>
      <c r="V152" s="4" t="s">
        <v>350</v>
      </c>
      <c r="W152" s="3">
        <v>6</v>
      </c>
      <c r="X152" s="4" t="s">
        <v>352</v>
      </c>
      <c r="Y152" s="3">
        <v>4</v>
      </c>
      <c r="Z152" s="4" t="s">
        <v>2567</v>
      </c>
      <c r="AA152" s="54" t="s">
        <v>16513</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c r="A153" s="51"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8" t="str">
        <f t="shared" si="2"/>
        <v xml:space="preserve">10. Reducción de las desigualdades </v>
      </c>
      <c r="U153" s="3">
        <v>2</v>
      </c>
      <c r="V153" s="4" t="s">
        <v>350</v>
      </c>
      <c r="W153" s="3">
        <v>4</v>
      </c>
      <c r="X153" s="4" t="s">
        <v>1039</v>
      </c>
      <c r="Y153" s="3">
        <v>2</v>
      </c>
      <c r="Z153" s="4" t="s">
        <v>1040</v>
      </c>
      <c r="AA153" s="54" t="s">
        <v>16504</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c r="A154" s="51"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8" t="str">
        <f t="shared" si="2"/>
        <v xml:space="preserve">3. Salud y bienestar </v>
      </c>
      <c r="U154" s="3">
        <v>2</v>
      </c>
      <c r="V154" s="4" t="s">
        <v>350</v>
      </c>
      <c r="W154" s="3">
        <v>6</v>
      </c>
      <c r="X154" s="4" t="s">
        <v>352</v>
      </c>
      <c r="Y154" s="3">
        <v>8</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c r="A155" s="51"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8" t="str">
        <f t="shared" si="2"/>
        <v xml:space="preserve">10. Reducción de las desigualdades </v>
      </c>
      <c r="U155" s="3">
        <v>2</v>
      </c>
      <c r="V155" s="4" t="s">
        <v>350</v>
      </c>
      <c r="W155" s="3" t="s">
        <v>351</v>
      </c>
      <c r="X155" s="4" t="s">
        <v>352</v>
      </c>
      <c r="Y155" s="3"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c r="A156" s="51"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8" t="str">
        <f t="shared" si="2"/>
        <v>16. Paz, justicia e instituciones sólidas</v>
      </c>
      <c r="U156" s="3">
        <v>1</v>
      </c>
      <c r="V156" s="4" t="s">
        <v>34</v>
      </c>
      <c r="W156" s="3">
        <v>3</v>
      </c>
      <c r="X156" s="4" t="s">
        <v>37</v>
      </c>
      <c r="Y156" s="3">
        <v>5</v>
      </c>
      <c r="Z156" s="4" t="s">
        <v>1379</v>
      </c>
      <c r="AA156" s="54"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c r="A157" s="51"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8" t="str">
        <f t="shared" si="2"/>
        <v>11. Ciudades y comunidades sostenibles</v>
      </c>
      <c r="U157" s="3">
        <v>2</v>
      </c>
      <c r="V157" s="4" t="s">
        <v>350</v>
      </c>
      <c r="W157" s="3">
        <v>1</v>
      </c>
      <c r="X157" s="4" t="s">
        <v>928</v>
      </c>
      <c r="Y157" s="3">
        <v>1</v>
      </c>
      <c r="Z157" s="4" t="s">
        <v>950</v>
      </c>
      <c r="AA157" s="54" t="s">
        <v>16500</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c r="A158" s="51"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8" t="str">
        <f t="shared" si="2"/>
        <v>15. Vida de ecosistemas terrestres</v>
      </c>
      <c r="U158" s="3">
        <v>2</v>
      </c>
      <c r="V158" s="4" t="s">
        <v>350</v>
      </c>
      <c r="W158" s="3">
        <v>1</v>
      </c>
      <c r="X158" s="4" t="s">
        <v>928</v>
      </c>
      <c r="Y158" s="3" t="s">
        <v>840</v>
      </c>
      <c r="Z158" s="4" t="s">
        <v>929</v>
      </c>
      <c r="AA158" s="54" t="s">
        <v>16499</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9">
        <v>6000000</v>
      </c>
    </row>
    <row r="159" spans="1:77" ht="15.75">
      <c r="A159" s="51"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8" t="str">
        <f t="shared" si="2"/>
        <v>4. Educación de calidad</v>
      </c>
      <c r="U159" s="3">
        <v>2</v>
      </c>
      <c r="V159" s="4" t="s">
        <v>350</v>
      </c>
      <c r="W159" s="3">
        <v>4</v>
      </c>
      <c r="X159" s="4" t="s">
        <v>1039</v>
      </c>
      <c r="Y159" s="3">
        <v>2</v>
      </c>
      <c r="Z159" s="4" t="s">
        <v>1040</v>
      </c>
      <c r="AA159" s="54" t="s">
        <v>16504</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c r="A160" s="51"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8" t="str">
        <f t="shared" si="2"/>
        <v>4. Educación de calidad</v>
      </c>
      <c r="U160" s="3">
        <v>2</v>
      </c>
      <c r="V160" s="4" t="s">
        <v>350</v>
      </c>
      <c r="W160" s="3">
        <v>5</v>
      </c>
      <c r="X160" s="4" t="s">
        <v>693</v>
      </c>
      <c r="Y160" s="3">
        <v>1</v>
      </c>
      <c r="Z160" s="4" t="s">
        <v>1023</v>
      </c>
      <c r="AA160" s="54" t="s">
        <v>16502</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c r="A161" s="51"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8" t="str">
        <f t="shared" si="2"/>
        <v>11. Ciudades y comunidades sostenibles</v>
      </c>
      <c r="U161" s="3">
        <v>2</v>
      </c>
      <c r="V161" s="4" t="s">
        <v>350</v>
      </c>
      <c r="W161" s="3">
        <v>2</v>
      </c>
      <c r="X161" s="4" t="s">
        <v>783</v>
      </c>
      <c r="Y161" s="3">
        <v>1</v>
      </c>
      <c r="Z161" s="4" t="s">
        <v>784</v>
      </c>
      <c r="AA161" s="54" t="s">
        <v>16492</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9">
        <v>3600000</v>
      </c>
    </row>
    <row r="162" spans="1:77" ht="15.75">
      <c r="A162" s="51"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8" t="str">
        <f t="shared" si="2"/>
        <v xml:space="preserve">10. Reducción de las desigualdades </v>
      </c>
      <c r="U162" s="3">
        <v>1</v>
      </c>
      <c r="V162" s="4" t="s">
        <v>34</v>
      </c>
      <c r="W162" s="3" t="s">
        <v>349</v>
      </c>
      <c r="X162" s="4" t="s">
        <v>269</v>
      </c>
      <c r="Y162" s="3" t="s">
        <v>497</v>
      </c>
      <c r="Z162" s="4" t="s">
        <v>1093</v>
      </c>
      <c r="AA162" s="54" t="s">
        <v>16498</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c r="A163" s="51"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8" t="str">
        <f t="shared" si="2"/>
        <v>16. Paz, justicia e instituciones sólidas</v>
      </c>
      <c r="U163" s="3">
        <v>1</v>
      </c>
      <c r="V163" s="4" t="s">
        <v>34</v>
      </c>
      <c r="W163" s="3">
        <v>7</v>
      </c>
      <c r="X163" s="4" t="s">
        <v>235</v>
      </c>
      <c r="Y163" s="3">
        <v>1</v>
      </c>
      <c r="Z163" s="4" t="s">
        <v>902</v>
      </c>
      <c r="AA163" s="54" t="s">
        <v>16494</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c r="A164" s="51"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8" t="str">
        <f t="shared" si="2"/>
        <v xml:space="preserve">6. Agua limpia y saneamiento </v>
      </c>
      <c r="U164" s="3" t="s">
        <v>349</v>
      </c>
      <c r="V164" s="4" t="s">
        <v>350</v>
      </c>
      <c r="W164" s="3">
        <v>2</v>
      </c>
      <c r="X164" s="4" t="s">
        <v>783</v>
      </c>
      <c r="Y164" s="3" t="s">
        <v>528</v>
      </c>
      <c r="Z164" s="4" t="s">
        <v>1301</v>
      </c>
      <c r="AA164" s="54" t="s">
        <v>16496</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c r="A165" s="51"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8" t="str">
        <f t="shared" si="2"/>
        <v>11. Ciudades y comunidades sostenibles</v>
      </c>
      <c r="U165" s="3" t="s">
        <v>349</v>
      </c>
      <c r="V165" s="4" t="s">
        <v>350</v>
      </c>
      <c r="W165" s="3" t="s">
        <v>349</v>
      </c>
      <c r="X165" s="4" t="s">
        <v>783</v>
      </c>
      <c r="Y165" s="3" t="s">
        <v>497</v>
      </c>
      <c r="Z165" s="4" t="s">
        <v>784</v>
      </c>
      <c r="AA165" s="54" t="s">
        <v>16492</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c r="A166" s="51"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8" t="str">
        <f t="shared" si="2"/>
        <v>11. Ciudades y comunidades sostenibles</v>
      </c>
      <c r="U166" s="3">
        <v>2</v>
      </c>
      <c r="V166" s="4" t="s">
        <v>350</v>
      </c>
      <c r="W166" s="3">
        <v>2</v>
      </c>
      <c r="X166" s="4" t="s">
        <v>783</v>
      </c>
      <c r="Y166" s="3">
        <v>1</v>
      </c>
      <c r="Z166" s="4" t="s">
        <v>784</v>
      </c>
      <c r="AA166" s="54" t="s">
        <v>16492</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c r="A167" s="51"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8" t="str">
        <f t="shared" si="2"/>
        <v xml:space="preserve">10. Reducción de las desigualdades </v>
      </c>
      <c r="U167" s="3">
        <v>1</v>
      </c>
      <c r="V167" s="4" t="s">
        <v>34</v>
      </c>
      <c r="W167" s="3" t="s">
        <v>349</v>
      </c>
      <c r="X167" s="4" t="s">
        <v>269</v>
      </c>
      <c r="Y167" s="3" t="s">
        <v>497</v>
      </c>
      <c r="Z167" s="4" t="s">
        <v>1093</v>
      </c>
      <c r="AA167" s="54" t="s">
        <v>16498</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c r="A168" s="51"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8" t="str">
        <f t="shared" si="2"/>
        <v>16. Paz, justicia e instituciones sólidas</v>
      </c>
      <c r="U168" s="3">
        <v>1</v>
      </c>
      <c r="V168" s="4" t="s">
        <v>34</v>
      </c>
      <c r="W168" s="3">
        <v>7</v>
      </c>
      <c r="X168" s="4" t="s">
        <v>235</v>
      </c>
      <c r="Y168" s="3">
        <v>2</v>
      </c>
      <c r="Z168" s="4" t="s">
        <v>236</v>
      </c>
      <c r="AA168" s="54" t="s">
        <v>16485</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c r="A169" s="51"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8" t="str">
        <f t="shared" si="2"/>
        <v>16. Paz, justicia e instituciones sólidas</v>
      </c>
      <c r="U169" s="3">
        <v>1</v>
      </c>
      <c r="V169" s="4" t="s">
        <v>34</v>
      </c>
      <c r="W169" s="3">
        <v>3</v>
      </c>
      <c r="X169" s="4" t="s">
        <v>37</v>
      </c>
      <c r="Y169" s="3">
        <v>4</v>
      </c>
      <c r="Z169" s="4" t="s">
        <v>252</v>
      </c>
      <c r="AA169" s="54"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c r="A170" s="51"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8" t="str">
        <f t="shared" si="2"/>
        <v xml:space="preserve">5. Igualdad de género </v>
      </c>
      <c r="U170" s="3">
        <v>1</v>
      </c>
      <c r="V170" s="4" t="s">
        <v>34</v>
      </c>
      <c r="W170" s="3">
        <v>2</v>
      </c>
      <c r="X170" s="4" t="s">
        <v>269</v>
      </c>
      <c r="Y170" s="3">
        <v>4</v>
      </c>
      <c r="Z170" s="4" t="s">
        <v>270</v>
      </c>
      <c r="AA170" s="54" t="s">
        <v>16486</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c r="A171" s="51"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8" t="str">
        <f t="shared" si="2"/>
        <v xml:space="preserve">10. Reducción de las desigualdades </v>
      </c>
      <c r="U171" s="3">
        <v>1</v>
      </c>
      <c r="V171" s="4" t="s">
        <v>34</v>
      </c>
      <c r="W171" s="3">
        <v>2</v>
      </c>
      <c r="X171" s="4" t="s">
        <v>269</v>
      </c>
      <c r="Y171" s="3">
        <v>4</v>
      </c>
      <c r="Z171" s="4" t="s">
        <v>270</v>
      </c>
      <c r="AA171" s="54" t="s">
        <v>16486</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c r="A172" s="51"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8" t="str">
        <f t="shared" si="2"/>
        <v xml:space="preserve">10. Reducción de las desigualdades </v>
      </c>
      <c r="U172" s="3" t="s">
        <v>349</v>
      </c>
      <c r="V172" s="4" t="s">
        <v>350</v>
      </c>
      <c r="W172" s="3" t="s">
        <v>351</v>
      </c>
      <c r="X172" s="4" t="s">
        <v>352</v>
      </c>
      <c r="Y172" s="3"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c r="A173" s="51"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8" t="str">
        <f t="shared" si="2"/>
        <v>11. Ciudades y comunidades sostenibles</v>
      </c>
      <c r="U173" s="3">
        <v>1</v>
      </c>
      <c r="V173" s="4" t="s">
        <v>34</v>
      </c>
      <c r="W173" s="3">
        <v>3</v>
      </c>
      <c r="X173" s="4" t="s">
        <v>37</v>
      </c>
      <c r="Y173" s="3">
        <v>2</v>
      </c>
      <c r="Z173" s="4" t="s">
        <v>1685</v>
      </c>
      <c r="AA173" s="54" t="s">
        <v>16507</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c r="A174" s="51"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8" t="str">
        <f t="shared" si="2"/>
        <v>16. Paz, justicia e instituciones sólidas</v>
      </c>
      <c r="U174" s="3">
        <v>1</v>
      </c>
      <c r="V174" s="4" t="s">
        <v>34</v>
      </c>
      <c r="W174" s="3">
        <v>3</v>
      </c>
      <c r="X174" s="4" t="s">
        <v>37</v>
      </c>
      <c r="Y174" s="3">
        <v>5</v>
      </c>
      <c r="Z174" s="4" t="s">
        <v>1379</v>
      </c>
      <c r="AA174" s="54"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c r="A175" s="51"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8" t="str">
        <f t="shared" si="2"/>
        <v xml:space="preserve">10. Reducción de las desigualdades </v>
      </c>
      <c r="U175" s="3">
        <v>2</v>
      </c>
      <c r="V175" s="4" t="s">
        <v>350</v>
      </c>
      <c r="W175" s="3" t="s">
        <v>351</v>
      </c>
      <c r="X175" s="4" t="s">
        <v>352</v>
      </c>
      <c r="Y175" s="3" t="s">
        <v>353</v>
      </c>
      <c r="Z175" s="4" t="s">
        <v>354</v>
      </c>
      <c r="AA175" s="54"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c r="A176" s="51"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8" t="str">
        <f t="shared" si="2"/>
        <v>11. Ciudades y comunidades sostenibles</v>
      </c>
      <c r="U176" s="3">
        <v>2</v>
      </c>
      <c r="V176" s="4" t="s">
        <v>350</v>
      </c>
      <c r="W176" s="3">
        <v>1</v>
      </c>
      <c r="X176" s="4" t="s">
        <v>928</v>
      </c>
      <c r="Y176" s="3">
        <v>1</v>
      </c>
      <c r="Z176" s="4" t="s">
        <v>950</v>
      </c>
      <c r="AA176" s="54" t="s">
        <v>16500</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c r="A177" s="51"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8" t="str">
        <f t="shared" si="2"/>
        <v xml:space="preserve">3. Salud y bienestar </v>
      </c>
      <c r="U177" s="3">
        <v>2</v>
      </c>
      <c r="V177" s="4" t="s">
        <v>350</v>
      </c>
      <c r="W177" s="3">
        <v>3</v>
      </c>
      <c r="X177" s="4" t="s">
        <v>973</v>
      </c>
      <c r="Y177" s="3">
        <v>5</v>
      </c>
      <c r="Z177" s="4" t="s">
        <v>974</v>
      </c>
      <c r="AA177" s="54" t="s">
        <v>16501</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c r="A178" s="51"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8" t="str">
        <f t="shared" si="2"/>
        <v>11. Ciudades y comunidades sostenibles</v>
      </c>
      <c r="U178" s="3">
        <v>2</v>
      </c>
      <c r="V178" s="4" t="s">
        <v>350</v>
      </c>
      <c r="W178" s="3">
        <v>2</v>
      </c>
      <c r="X178" s="4" t="s">
        <v>783</v>
      </c>
      <c r="Y178" s="3">
        <v>6</v>
      </c>
      <c r="Z178" s="4" t="s">
        <v>1002</v>
      </c>
      <c r="AA178" s="54" t="s">
        <v>16497</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c r="A179" s="51"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8" t="str">
        <f t="shared" si="2"/>
        <v>16. Paz, justicia e instituciones sólidas</v>
      </c>
      <c r="U179" s="3">
        <v>1</v>
      </c>
      <c r="V179" s="4" t="s">
        <v>34</v>
      </c>
      <c r="W179" s="3">
        <v>3</v>
      </c>
      <c r="X179" s="4" t="s">
        <v>37</v>
      </c>
      <c r="Y179" s="3">
        <v>9</v>
      </c>
      <c r="Z179" s="4" t="s">
        <v>40</v>
      </c>
      <c r="AA179" s="54" t="s">
        <v>16484</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c r="A180" s="51"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8" t="str">
        <f t="shared" si="2"/>
        <v xml:space="preserve">8. Trabajo decente y crecimiento económico </v>
      </c>
      <c r="U180" s="3">
        <v>3</v>
      </c>
      <c r="V180" s="4" t="s">
        <v>578</v>
      </c>
      <c r="W180" s="3">
        <v>1</v>
      </c>
      <c r="X180" s="4" t="s">
        <v>579</v>
      </c>
      <c r="Y180" s="3">
        <v>1</v>
      </c>
      <c r="Z180" s="4" t="s">
        <v>580</v>
      </c>
      <c r="AA180" s="54" t="s">
        <v>16490</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c r="A181" s="51"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8" t="str">
        <f t="shared" si="2"/>
        <v>4. Educación de calidad</v>
      </c>
      <c r="U181" s="3">
        <v>2</v>
      </c>
      <c r="V181" s="4" t="s">
        <v>350</v>
      </c>
      <c r="W181" s="3">
        <v>4</v>
      </c>
      <c r="X181" s="4" t="s">
        <v>1039</v>
      </c>
      <c r="Y181" s="3">
        <v>2</v>
      </c>
      <c r="Z181" s="4" t="s">
        <v>1040</v>
      </c>
      <c r="AA181" s="54" t="s">
        <v>16504</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c r="A182" s="51"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8" t="str">
        <f t="shared" si="2"/>
        <v xml:space="preserve">3. Salud y bienestar </v>
      </c>
      <c r="U182" s="3">
        <v>2</v>
      </c>
      <c r="V182" s="4" t="s">
        <v>350</v>
      </c>
      <c r="W182" s="3">
        <v>4</v>
      </c>
      <c r="X182" s="4" t="s">
        <v>1039</v>
      </c>
      <c r="Y182" s="3">
        <v>1</v>
      </c>
      <c r="Z182" s="4" t="s">
        <v>1059</v>
      </c>
      <c r="AA182" s="54" t="s">
        <v>16505</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c r="A183" s="51"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8" t="str">
        <f t="shared" si="2"/>
        <v>11. Ciudades y comunidades sostenibles</v>
      </c>
      <c r="U183" s="3">
        <v>2</v>
      </c>
      <c r="V183" s="4" t="s">
        <v>350</v>
      </c>
      <c r="W183" s="3">
        <v>1</v>
      </c>
      <c r="X183" s="4" t="s">
        <v>928</v>
      </c>
      <c r="Y183" s="3">
        <v>1</v>
      </c>
      <c r="Z183" s="4" t="s">
        <v>950</v>
      </c>
      <c r="AA183" s="54" t="s">
        <v>16500</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c r="A184" s="51"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8" t="str">
        <f t="shared" si="2"/>
        <v xml:space="preserve">5. Igualdad de género </v>
      </c>
      <c r="U184" s="3">
        <v>1</v>
      </c>
      <c r="V184" s="4" t="s">
        <v>34</v>
      </c>
      <c r="W184" s="3">
        <v>2</v>
      </c>
      <c r="X184" s="4" t="s">
        <v>269</v>
      </c>
      <c r="Y184" s="3">
        <v>4</v>
      </c>
      <c r="Z184" s="4" t="s">
        <v>270</v>
      </c>
      <c r="AA184" s="54" t="s">
        <v>16486</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c r="A185" s="51"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8" t="str">
        <f t="shared" si="2"/>
        <v xml:space="preserve">10. Reducción de las desigualdades </v>
      </c>
      <c r="U185" s="3">
        <v>1</v>
      </c>
      <c r="V185" s="4" t="s">
        <v>34</v>
      </c>
      <c r="W185" s="3">
        <v>2</v>
      </c>
      <c r="X185" s="4" t="s">
        <v>269</v>
      </c>
      <c r="Y185" s="3">
        <v>4</v>
      </c>
      <c r="Z185" s="4" t="s">
        <v>270</v>
      </c>
      <c r="AA185" s="54" t="s">
        <v>16486</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c r="A186" s="51"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8" t="str">
        <f t="shared" si="2"/>
        <v xml:space="preserve">10. Reducción de las desigualdades </v>
      </c>
      <c r="U186" s="3" t="s">
        <v>349</v>
      </c>
      <c r="V186" s="4" t="s">
        <v>350</v>
      </c>
      <c r="W186" s="3" t="s">
        <v>351</v>
      </c>
      <c r="X186" s="4" t="s">
        <v>352</v>
      </c>
      <c r="Y186" s="3"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c r="A187" s="51"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8" t="str">
        <f t="shared" si="2"/>
        <v>16. Paz, justicia e instituciones sólidas</v>
      </c>
      <c r="U187" s="3">
        <v>1</v>
      </c>
      <c r="V187" s="4" t="s">
        <v>34</v>
      </c>
      <c r="W187" s="3">
        <v>3</v>
      </c>
      <c r="X187" s="4" t="s">
        <v>37</v>
      </c>
      <c r="Y187" s="3">
        <v>2</v>
      </c>
      <c r="Z187" s="4" t="s">
        <v>1685</v>
      </c>
      <c r="AA187" s="54" t="s">
        <v>16507</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c r="A188" s="51"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8" t="str">
        <f t="shared" si="2"/>
        <v xml:space="preserve">3. Salud y bienestar </v>
      </c>
      <c r="U188" s="3">
        <v>2</v>
      </c>
      <c r="V188" s="4" t="s">
        <v>350</v>
      </c>
      <c r="W188" s="3">
        <v>4</v>
      </c>
      <c r="X188" s="4" t="s">
        <v>1039</v>
      </c>
      <c r="Y188" s="3">
        <v>1</v>
      </c>
      <c r="Z188" s="4" t="s">
        <v>1059</v>
      </c>
      <c r="AA188" s="54" t="s">
        <v>16505</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c r="A189" s="51"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8" t="str">
        <f t="shared" si="2"/>
        <v>11. Ciudades y comunidades sostenibles</v>
      </c>
      <c r="U189" s="3">
        <v>2</v>
      </c>
      <c r="V189" s="4" t="s">
        <v>350</v>
      </c>
      <c r="W189" s="3">
        <v>4</v>
      </c>
      <c r="X189" s="4" t="s">
        <v>1039</v>
      </c>
      <c r="Y189" s="3">
        <v>2</v>
      </c>
      <c r="Z189" s="4" t="s">
        <v>1040</v>
      </c>
      <c r="AA189" s="54" t="s">
        <v>16504</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c r="A190" s="51"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8" t="str">
        <f t="shared" si="2"/>
        <v>11. Ciudades y comunidades sostenibles</v>
      </c>
      <c r="U190" s="3">
        <v>2</v>
      </c>
      <c r="V190" s="4" t="s">
        <v>350</v>
      </c>
      <c r="W190" s="3">
        <v>4</v>
      </c>
      <c r="X190" s="4" t="s">
        <v>1039</v>
      </c>
      <c r="Y190" s="3">
        <v>2</v>
      </c>
      <c r="Z190" s="4" t="s">
        <v>1040</v>
      </c>
      <c r="AA190" s="54" t="s">
        <v>16504</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c r="A191" s="51"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8" t="str">
        <f t="shared" si="2"/>
        <v xml:space="preserve">5. Igualdad de género </v>
      </c>
      <c r="U191" s="3">
        <v>1</v>
      </c>
      <c r="V191" s="4" t="s">
        <v>34</v>
      </c>
      <c r="W191" s="3">
        <v>2</v>
      </c>
      <c r="X191" s="4" t="s">
        <v>269</v>
      </c>
      <c r="Y191" s="3">
        <v>4</v>
      </c>
      <c r="Z191" s="4" t="s">
        <v>270</v>
      </c>
      <c r="AA191" s="54" t="s">
        <v>16486</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c r="A192" s="51"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8" t="str">
        <f t="shared" si="2"/>
        <v xml:space="preserve">10. Reducción de las desigualdades </v>
      </c>
      <c r="U192" s="3">
        <v>2</v>
      </c>
      <c r="V192" s="4" t="s">
        <v>350</v>
      </c>
      <c r="W192" s="3" t="s">
        <v>351</v>
      </c>
      <c r="X192" s="4" t="s">
        <v>352</v>
      </c>
      <c r="Y192" s="3" t="s">
        <v>353</v>
      </c>
      <c r="Z192" s="4" t="s">
        <v>354</v>
      </c>
      <c r="AA192" s="54"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c r="A193" s="51"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8" t="str">
        <f t="shared" si="2"/>
        <v xml:space="preserve">3. Salud y bienestar </v>
      </c>
      <c r="U193" s="3">
        <v>2</v>
      </c>
      <c r="V193" s="4" t="s">
        <v>350</v>
      </c>
      <c r="W193" s="3">
        <v>3</v>
      </c>
      <c r="X193" s="4" t="s">
        <v>973</v>
      </c>
      <c r="Y193" s="3">
        <v>5</v>
      </c>
      <c r="Z193" s="4" t="s">
        <v>974</v>
      </c>
      <c r="AA193" s="54" t="s">
        <v>16501</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9">
        <v>150000</v>
      </c>
    </row>
    <row r="194" spans="1:77" ht="15.75">
      <c r="A194" s="51"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8" t="str">
        <f t="shared" si="2"/>
        <v xml:space="preserve">3. Salud y bienestar </v>
      </c>
      <c r="U194" s="3">
        <v>2</v>
      </c>
      <c r="V194" s="4" t="s">
        <v>350</v>
      </c>
      <c r="W194" s="3">
        <v>4</v>
      </c>
      <c r="X194" s="4" t="s">
        <v>1039</v>
      </c>
      <c r="Y194" s="3">
        <v>1</v>
      </c>
      <c r="Z194" s="4" t="s">
        <v>1059</v>
      </c>
      <c r="AA194" s="54" t="s">
        <v>16505</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c r="A195" s="51"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8" t="str">
        <f t="shared" si="2"/>
        <v xml:space="preserve">6. Agua limpia y saneamiento </v>
      </c>
      <c r="U195" s="3" t="s">
        <v>349</v>
      </c>
      <c r="V195" s="4" t="s">
        <v>350</v>
      </c>
      <c r="W195" s="3">
        <v>2</v>
      </c>
      <c r="X195" s="4" t="s">
        <v>783</v>
      </c>
      <c r="Y195" s="3" t="s">
        <v>528</v>
      </c>
      <c r="Z195" s="4" t="s">
        <v>1301</v>
      </c>
      <c r="AA195" s="54" t="s">
        <v>16496</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c r="A196" s="51"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8" t="str">
        <f t="shared" ref="T196:T259" si="3">R196&amp;". "&amp;S196</f>
        <v>11. Ciudades y comunidades sostenibles</v>
      </c>
      <c r="U196" s="3" t="s">
        <v>349</v>
      </c>
      <c r="V196" s="4" t="s">
        <v>350</v>
      </c>
      <c r="W196" s="3" t="s">
        <v>349</v>
      </c>
      <c r="X196" s="4" t="s">
        <v>783</v>
      </c>
      <c r="Y196" s="3" t="s">
        <v>497</v>
      </c>
      <c r="Z196" s="4" t="s">
        <v>784</v>
      </c>
      <c r="AA196" s="54" t="s">
        <v>16492</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c r="A197" s="51"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8" t="str">
        <f t="shared" si="3"/>
        <v>11. Ciudades y comunidades sostenibles</v>
      </c>
      <c r="U197" s="3">
        <v>2</v>
      </c>
      <c r="V197" s="4" t="s">
        <v>350</v>
      </c>
      <c r="W197" s="3">
        <v>2</v>
      </c>
      <c r="X197" s="4" t="s">
        <v>783</v>
      </c>
      <c r="Y197" s="3">
        <v>1</v>
      </c>
      <c r="Z197" s="4" t="s">
        <v>784</v>
      </c>
      <c r="AA197" s="54" t="s">
        <v>16492</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c r="A198" s="51"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8" t="str">
        <f t="shared" si="3"/>
        <v xml:space="preserve">10. Reducción de las desigualdades </v>
      </c>
      <c r="U198" s="3">
        <v>1</v>
      </c>
      <c r="V198" s="4" t="s">
        <v>34</v>
      </c>
      <c r="W198" s="3" t="s">
        <v>349</v>
      </c>
      <c r="X198" s="4" t="s">
        <v>269</v>
      </c>
      <c r="Y198" s="3" t="s">
        <v>497</v>
      </c>
      <c r="Z198" s="4" t="s">
        <v>1093</v>
      </c>
      <c r="AA198" s="54" t="s">
        <v>16498</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c r="A199" s="51"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8" t="str">
        <f t="shared" si="3"/>
        <v>16. Paz, justicia e instituciones sólidas</v>
      </c>
      <c r="U199" s="3">
        <v>1</v>
      </c>
      <c r="V199" s="4" t="s">
        <v>34</v>
      </c>
      <c r="W199" s="3">
        <v>7</v>
      </c>
      <c r="X199" s="4" t="s">
        <v>235</v>
      </c>
      <c r="Y199" s="3">
        <v>2</v>
      </c>
      <c r="Z199" s="4" t="s">
        <v>236</v>
      </c>
      <c r="AA199" s="54" t="s">
        <v>16485</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9">
        <v>10000000</v>
      </c>
    </row>
    <row r="200" spans="1:77" ht="15.75">
      <c r="A200" s="51"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8" t="str">
        <f t="shared" si="3"/>
        <v>16. Paz, justicia e instituciones sólidas</v>
      </c>
      <c r="U200" s="3">
        <v>1</v>
      </c>
      <c r="V200" s="4" t="s">
        <v>34</v>
      </c>
      <c r="W200" s="3">
        <v>3</v>
      </c>
      <c r="X200" s="4" t="s">
        <v>37</v>
      </c>
      <c r="Y200" s="3">
        <v>4</v>
      </c>
      <c r="Z200" s="4" t="s">
        <v>252</v>
      </c>
      <c r="AA200" s="54"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c r="A201" s="51"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8" t="str">
        <f t="shared" si="3"/>
        <v>16. Paz, justicia e instituciones sólidas</v>
      </c>
      <c r="U201" s="3">
        <v>2</v>
      </c>
      <c r="V201" s="4" t="s">
        <v>350</v>
      </c>
      <c r="W201" s="3">
        <v>2</v>
      </c>
      <c r="X201" s="4" t="s">
        <v>783</v>
      </c>
      <c r="Y201" s="3">
        <v>1</v>
      </c>
      <c r="Z201" s="4" t="s">
        <v>784</v>
      </c>
      <c r="AA201" s="54" t="s">
        <v>16492</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c r="A202" s="51"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8" t="str">
        <f t="shared" si="3"/>
        <v xml:space="preserve">10. Reducción de las desigualdades </v>
      </c>
      <c r="U202" s="3">
        <v>1</v>
      </c>
      <c r="V202" s="4" t="s">
        <v>34</v>
      </c>
      <c r="W202" s="3" t="s">
        <v>349</v>
      </c>
      <c r="X202" s="4" t="s">
        <v>269</v>
      </c>
      <c r="Y202" s="3" t="s">
        <v>497</v>
      </c>
      <c r="Z202" s="4" t="s">
        <v>1093</v>
      </c>
      <c r="AA202" s="54" t="s">
        <v>16498</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c r="A203" s="51"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8" t="str">
        <f t="shared" si="3"/>
        <v>16. Paz, justicia e instituciones sólidas</v>
      </c>
      <c r="U203" s="3">
        <v>1</v>
      </c>
      <c r="V203" s="4" t="s">
        <v>34</v>
      </c>
      <c r="W203" s="3">
        <v>7</v>
      </c>
      <c r="X203" s="4" t="s">
        <v>235</v>
      </c>
      <c r="Y203" s="3">
        <v>2</v>
      </c>
      <c r="Z203" s="4" t="s">
        <v>236</v>
      </c>
      <c r="AA203" s="54" t="s">
        <v>16485</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c r="A204" s="51"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8" t="str">
        <f t="shared" si="3"/>
        <v>16. Paz, justicia e instituciones sólidas</v>
      </c>
      <c r="U204" s="3">
        <v>1</v>
      </c>
      <c r="V204" s="4" t="s">
        <v>34</v>
      </c>
      <c r="W204" s="3">
        <v>3</v>
      </c>
      <c r="X204" s="4" t="s">
        <v>37</v>
      </c>
      <c r="Y204" s="3">
        <v>4</v>
      </c>
      <c r="Z204" s="4" t="s">
        <v>252</v>
      </c>
      <c r="AA204" s="54"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c r="A205" s="51"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8" t="str">
        <f t="shared" si="3"/>
        <v xml:space="preserve">5. Igualdad de género </v>
      </c>
      <c r="U205" s="3">
        <v>1</v>
      </c>
      <c r="V205" s="4" t="s">
        <v>34</v>
      </c>
      <c r="W205" s="3">
        <v>2</v>
      </c>
      <c r="X205" s="4" t="s">
        <v>269</v>
      </c>
      <c r="Y205" s="3">
        <v>4</v>
      </c>
      <c r="Z205" s="4" t="s">
        <v>270</v>
      </c>
      <c r="AA205" s="54" t="s">
        <v>16486</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c r="A206" s="51"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8" t="str">
        <f t="shared" si="3"/>
        <v xml:space="preserve">10. Reducción de las desigualdades </v>
      </c>
      <c r="U206" s="3">
        <v>1</v>
      </c>
      <c r="V206" s="4" t="s">
        <v>34</v>
      </c>
      <c r="W206" s="3">
        <v>2</v>
      </c>
      <c r="X206" s="4" t="s">
        <v>269</v>
      </c>
      <c r="Y206" s="3">
        <v>4</v>
      </c>
      <c r="Z206" s="4" t="s">
        <v>270</v>
      </c>
      <c r="AA206" s="54" t="s">
        <v>16486</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c r="A207" s="51"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8" t="str">
        <f t="shared" si="3"/>
        <v xml:space="preserve">10. Reducción de las desigualdades </v>
      </c>
      <c r="U207" s="3" t="s">
        <v>349</v>
      </c>
      <c r="V207" s="4" t="s">
        <v>350</v>
      </c>
      <c r="W207" s="3" t="s">
        <v>351</v>
      </c>
      <c r="X207" s="4" t="s">
        <v>352</v>
      </c>
      <c r="Y207" s="3"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c r="A208" s="51"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8" t="str">
        <f t="shared" si="3"/>
        <v>16. Paz, justicia e instituciones sólidas</v>
      </c>
      <c r="U208" s="3">
        <v>1</v>
      </c>
      <c r="V208" s="4" t="s">
        <v>34</v>
      </c>
      <c r="W208" s="3">
        <v>3</v>
      </c>
      <c r="X208" s="4" t="s">
        <v>37</v>
      </c>
      <c r="Y208" s="3">
        <v>2</v>
      </c>
      <c r="Z208" s="4" t="s">
        <v>1685</v>
      </c>
      <c r="AA208" s="54" t="s">
        <v>16507</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c r="A209" s="51"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8" t="str">
        <f t="shared" si="3"/>
        <v xml:space="preserve">10. Reducción de las desigualdades </v>
      </c>
      <c r="U209" s="3">
        <v>2</v>
      </c>
      <c r="V209" s="4" t="s">
        <v>350</v>
      </c>
      <c r="W209" s="3">
        <v>6</v>
      </c>
      <c r="X209" s="4" t="s">
        <v>352</v>
      </c>
      <c r="Y209" s="3">
        <v>2</v>
      </c>
      <c r="Z209" s="4" t="s">
        <v>1342</v>
      </c>
      <c r="AA209" s="54" t="s">
        <v>16503</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c r="A210" s="51"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8" t="str">
        <f t="shared" si="3"/>
        <v xml:space="preserve">5. Igualdad de género </v>
      </c>
      <c r="U210" s="3">
        <v>1</v>
      </c>
      <c r="V210" s="4" t="s">
        <v>34</v>
      </c>
      <c r="W210" s="3">
        <v>2</v>
      </c>
      <c r="X210" s="4" t="s">
        <v>269</v>
      </c>
      <c r="Y210" s="3">
        <v>4</v>
      </c>
      <c r="Z210" s="4" t="s">
        <v>270</v>
      </c>
      <c r="AA210" s="54" t="s">
        <v>16486</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c r="A211" s="51"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8" t="str">
        <f t="shared" si="3"/>
        <v>16. Paz, justicia e instituciones sólidas</v>
      </c>
      <c r="U211" s="3">
        <v>2</v>
      </c>
      <c r="V211" s="4" t="s">
        <v>350</v>
      </c>
      <c r="W211" s="3">
        <v>7</v>
      </c>
      <c r="X211" s="4" t="s">
        <v>1702</v>
      </c>
      <c r="Y211" s="3">
        <v>1</v>
      </c>
      <c r="Z211" s="4" t="s">
        <v>1702</v>
      </c>
      <c r="AA211" s="54"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c r="A212" s="51"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8" t="str">
        <f t="shared" si="3"/>
        <v>16. Paz, justicia e instituciones sólidas</v>
      </c>
      <c r="U212" s="3">
        <v>1</v>
      </c>
      <c r="V212" s="4" t="s">
        <v>34</v>
      </c>
      <c r="W212" s="3">
        <v>3</v>
      </c>
      <c r="X212" s="4" t="s">
        <v>37</v>
      </c>
      <c r="Y212" s="3">
        <v>5</v>
      </c>
      <c r="Z212" s="4" t="s">
        <v>1379</v>
      </c>
      <c r="AA212" s="54"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c r="A213" s="51"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8" t="str">
        <f t="shared" si="3"/>
        <v xml:space="preserve">10. Reducción de las desigualdades </v>
      </c>
      <c r="U213" s="3">
        <v>2</v>
      </c>
      <c r="V213" s="4" t="s">
        <v>350</v>
      </c>
      <c r="W213" s="3">
        <v>7</v>
      </c>
      <c r="X213" s="4" t="s">
        <v>1702</v>
      </c>
      <c r="Y213" s="3">
        <v>1</v>
      </c>
      <c r="Z213" s="4" t="s">
        <v>1702</v>
      </c>
      <c r="AA213" s="54"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c r="A214" s="51"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8" t="str">
        <f t="shared" si="3"/>
        <v xml:space="preserve">3. Salud y bienestar </v>
      </c>
      <c r="U214" s="3">
        <v>2</v>
      </c>
      <c r="V214" s="4" t="s">
        <v>350</v>
      </c>
      <c r="W214" s="3">
        <v>4</v>
      </c>
      <c r="X214" s="4" t="s">
        <v>1039</v>
      </c>
      <c r="Y214" s="3">
        <v>1</v>
      </c>
      <c r="Z214" s="4" t="s">
        <v>1059</v>
      </c>
      <c r="AA214" s="54" t="s">
        <v>16505</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c r="A215" s="51"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8" t="str">
        <f t="shared" si="3"/>
        <v xml:space="preserve">10. Reducción de las desigualdades </v>
      </c>
      <c r="U215" s="3">
        <v>2</v>
      </c>
      <c r="V215" s="4" t="s">
        <v>350</v>
      </c>
      <c r="W215" s="3" t="s">
        <v>351</v>
      </c>
      <c r="X215" s="4" t="s">
        <v>352</v>
      </c>
      <c r="Y215" s="3" t="s">
        <v>353</v>
      </c>
      <c r="Z215" s="4" t="s">
        <v>354</v>
      </c>
      <c r="AA215" s="54"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c r="A216" s="51"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8" t="str">
        <f t="shared" si="3"/>
        <v>15. Vida de ecosistemas terrestres</v>
      </c>
      <c r="U216" s="3">
        <v>2</v>
      </c>
      <c r="V216" s="4" t="s">
        <v>350</v>
      </c>
      <c r="W216" s="3">
        <v>1</v>
      </c>
      <c r="X216" s="4" t="s">
        <v>928</v>
      </c>
      <c r="Y216" s="3">
        <v>6</v>
      </c>
      <c r="Z216" s="4" t="s">
        <v>1404</v>
      </c>
      <c r="AA216" s="54"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c r="A217" s="51"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8" t="str">
        <f t="shared" si="3"/>
        <v>15. Vida de ecosistemas terrestres</v>
      </c>
      <c r="U217" s="3">
        <v>2</v>
      </c>
      <c r="V217" s="4" t="s">
        <v>350</v>
      </c>
      <c r="W217" s="3">
        <v>1</v>
      </c>
      <c r="X217" s="4" t="s">
        <v>928</v>
      </c>
      <c r="Y217" s="3" t="s">
        <v>840</v>
      </c>
      <c r="Z217" s="4" t="s">
        <v>929</v>
      </c>
      <c r="AA217" s="54" t="s">
        <v>16499</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c r="A218" s="51"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8" t="str">
        <f t="shared" si="3"/>
        <v>11. Ciudades y comunidades sostenibles</v>
      </c>
      <c r="U218" s="3">
        <v>2</v>
      </c>
      <c r="V218" s="4" t="s">
        <v>350</v>
      </c>
      <c r="W218" s="3">
        <v>1</v>
      </c>
      <c r="X218" s="4" t="s">
        <v>928</v>
      </c>
      <c r="Y218" s="3">
        <v>1</v>
      </c>
      <c r="Z218" s="4" t="s">
        <v>950</v>
      </c>
      <c r="AA218" s="54" t="s">
        <v>16500</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c r="A219" s="51"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8" t="str">
        <f t="shared" si="3"/>
        <v xml:space="preserve">3. Salud y bienestar </v>
      </c>
      <c r="U219" s="3">
        <v>2</v>
      </c>
      <c r="V219" s="4" t="s">
        <v>350</v>
      </c>
      <c r="W219" s="3">
        <v>3</v>
      </c>
      <c r="X219" s="4" t="s">
        <v>973</v>
      </c>
      <c r="Y219" s="3">
        <v>5</v>
      </c>
      <c r="Z219" s="4" t="s">
        <v>974</v>
      </c>
      <c r="AA219" s="54" t="s">
        <v>16501</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c r="A220" s="51"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8" t="str">
        <f t="shared" si="3"/>
        <v>4. Educación de calidad</v>
      </c>
      <c r="U220" s="3">
        <v>2</v>
      </c>
      <c r="V220" s="4" t="s">
        <v>350</v>
      </c>
      <c r="W220" s="3">
        <v>4</v>
      </c>
      <c r="X220" s="4" t="s">
        <v>1039</v>
      </c>
      <c r="Y220" s="3">
        <v>2</v>
      </c>
      <c r="Z220" s="4" t="s">
        <v>1040</v>
      </c>
      <c r="AA220" s="54" t="s">
        <v>16504</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c r="A221" s="51"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8" t="str">
        <f t="shared" si="3"/>
        <v>11. Ciudades y comunidades sostenibles</v>
      </c>
      <c r="U221" s="3" t="s">
        <v>349</v>
      </c>
      <c r="V221" s="4" t="s">
        <v>350</v>
      </c>
      <c r="W221" s="3" t="s">
        <v>349</v>
      </c>
      <c r="X221" s="4" t="s">
        <v>783</v>
      </c>
      <c r="Y221" s="3" t="s">
        <v>497</v>
      </c>
      <c r="Z221" s="4" t="s">
        <v>784</v>
      </c>
      <c r="AA221" s="54" t="s">
        <v>16492</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c r="A222" s="51"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8" t="str">
        <f t="shared" si="3"/>
        <v>11. Ciudades y comunidades sostenibles</v>
      </c>
      <c r="U222" s="3">
        <v>2</v>
      </c>
      <c r="V222" s="4" t="s">
        <v>350</v>
      </c>
      <c r="W222" s="3">
        <v>2</v>
      </c>
      <c r="X222" s="4" t="s">
        <v>783</v>
      </c>
      <c r="Y222" s="3">
        <v>1</v>
      </c>
      <c r="Z222" s="4" t="s">
        <v>784</v>
      </c>
      <c r="AA222" s="54" t="s">
        <v>16492</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c r="A223" s="51"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8" t="str">
        <f t="shared" si="3"/>
        <v>16. Paz, justicia e instituciones sólidas</v>
      </c>
      <c r="U223" s="3">
        <v>1</v>
      </c>
      <c r="V223" s="4" t="s">
        <v>34</v>
      </c>
      <c r="W223" s="3">
        <v>7</v>
      </c>
      <c r="X223" s="4" t="s">
        <v>235</v>
      </c>
      <c r="Y223" s="3">
        <v>1</v>
      </c>
      <c r="Z223" s="4" t="s">
        <v>902</v>
      </c>
      <c r="AA223" s="54" t="s">
        <v>16494</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c r="A224" s="51"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8" t="str">
        <f t="shared" si="3"/>
        <v>15. Vida de ecosistemas terrestres</v>
      </c>
      <c r="U224" s="3">
        <v>2</v>
      </c>
      <c r="V224" s="4" t="s">
        <v>350</v>
      </c>
      <c r="W224" s="3">
        <v>1</v>
      </c>
      <c r="X224" s="4" t="s">
        <v>928</v>
      </c>
      <c r="Y224" s="3">
        <v>5</v>
      </c>
      <c r="Z224" s="4" t="s">
        <v>3761</v>
      </c>
      <c r="AA224" s="54" t="s">
        <v>16514</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c r="A225" s="51"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8" t="str">
        <f t="shared" si="3"/>
        <v>15. Vida de ecosistemas terrestres</v>
      </c>
      <c r="U225" s="3">
        <v>2</v>
      </c>
      <c r="V225" s="4" t="s">
        <v>350</v>
      </c>
      <c r="W225" s="3">
        <v>1</v>
      </c>
      <c r="X225" s="4" t="s">
        <v>928</v>
      </c>
      <c r="Y225" s="3">
        <v>6</v>
      </c>
      <c r="Z225" s="4" t="s">
        <v>1404</v>
      </c>
      <c r="AA225" s="54"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c r="A226" s="51"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8" t="str">
        <f t="shared" si="3"/>
        <v xml:space="preserve">6. Agua limpia y saneamiento </v>
      </c>
      <c r="U226" s="3" t="s">
        <v>349</v>
      </c>
      <c r="V226" s="4" t="s">
        <v>350</v>
      </c>
      <c r="W226" s="3">
        <v>2</v>
      </c>
      <c r="X226" s="4" t="s">
        <v>783</v>
      </c>
      <c r="Y226" s="3" t="s">
        <v>528</v>
      </c>
      <c r="Z226" s="4" t="s">
        <v>1301</v>
      </c>
      <c r="AA226" s="54" t="s">
        <v>16496</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c r="A227" s="51"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8" t="str">
        <f t="shared" si="3"/>
        <v>11. Ciudades y comunidades sostenibles</v>
      </c>
      <c r="U227" s="3" t="s">
        <v>349</v>
      </c>
      <c r="V227" s="4" t="s">
        <v>350</v>
      </c>
      <c r="W227" s="3" t="s">
        <v>349</v>
      </c>
      <c r="X227" s="4" t="s">
        <v>783</v>
      </c>
      <c r="Y227" s="3" t="s">
        <v>497</v>
      </c>
      <c r="Z227" s="4" t="s">
        <v>784</v>
      </c>
      <c r="AA227" s="54" t="s">
        <v>16492</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c r="A228" s="51"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8" t="str">
        <f t="shared" si="3"/>
        <v>11. Ciudades y comunidades sostenibles</v>
      </c>
      <c r="U228" s="3">
        <v>2</v>
      </c>
      <c r="V228" s="4" t="s">
        <v>350</v>
      </c>
      <c r="W228" s="3">
        <v>2</v>
      </c>
      <c r="X228" s="4" t="s">
        <v>783</v>
      </c>
      <c r="Y228" s="3">
        <v>1</v>
      </c>
      <c r="Z228" s="4" t="s">
        <v>784</v>
      </c>
      <c r="AA228" s="54" t="s">
        <v>16492</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c r="A229" s="51"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8" t="str">
        <f t="shared" si="3"/>
        <v xml:space="preserve">10. Reducción de las desigualdades </v>
      </c>
      <c r="U229" s="3">
        <v>1</v>
      </c>
      <c r="V229" s="4" t="s">
        <v>34</v>
      </c>
      <c r="W229" s="3" t="s">
        <v>349</v>
      </c>
      <c r="X229" s="4" t="s">
        <v>269</v>
      </c>
      <c r="Y229" s="3" t="s">
        <v>349</v>
      </c>
      <c r="Z229" s="4" t="s">
        <v>3892</v>
      </c>
      <c r="AA229" s="54" t="s">
        <v>16515</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c r="A230" s="51"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8" t="str">
        <f t="shared" si="3"/>
        <v>16. Paz, justicia e instituciones sólidas</v>
      </c>
      <c r="U230" s="3">
        <v>1</v>
      </c>
      <c r="V230" s="4" t="s">
        <v>34</v>
      </c>
      <c r="W230" s="3">
        <v>7</v>
      </c>
      <c r="X230" s="4" t="s">
        <v>235</v>
      </c>
      <c r="Y230" s="3">
        <v>2</v>
      </c>
      <c r="Z230" s="4" t="s">
        <v>236</v>
      </c>
      <c r="AA230" s="54" t="s">
        <v>16485</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c r="A231" s="51"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8" t="str">
        <f t="shared" si="3"/>
        <v>16. Paz, justicia e instituciones sólidas</v>
      </c>
      <c r="U231" s="3">
        <v>1</v>
      </c>
      <c r="V231" s="4" t="s">
        <v>34</v>
      </c>
      <c r="W231" s="3">
        <v>3</v>
      </c>
      <c r="X231" s="4" t="s">
        <v>37</v>
      </c>
      <c r="Y231" s="3">
        <v>4</v>
      </c>
      <c r="Z231" s="4" t="s">
        <v>252</v>
      </c>
      <c r="AA231" s="54"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c r="A232" s="51"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8" t="str">
        <f t="shared" si="3"/>
        <v xml:space="preserve">5. Igualdad de género </v>
      </c>
      <c r="U232" s="3">
        <v>1</v>
      </c>
      <c r="V232" s="4" t="s">
        <v>34</v>
      </c>
      <c r="W232" s="3">
        <v>2</v>
      </c>
      <c r="X232" s="4" t="s">
        <v>269</v>
      </c>
      <c r="Y232" s="3">
        <v>4</v>
      </c>
      <c r="Z232" s="4" t="s">
        <v>270</v>
      </c>
      <c r="AA232" s="54" t="s">
        <v>16486</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c r="A233" s="51"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8" t="str">
        <f t="shared" si="3"/>
        <v xml:space="preserve">10. Reducción de las desigualdades </v>
      </c>
      <c r="U233" s="3">
        <v>1</v>
      </c>
      <c r="V233" s="4" t="s">
        <v>34</v>
      </c>
      <c r="W233" s="3">
        <v>2</v>
      </c>
      <c r="X233" s="4" t="s">
        <v>269</v>
      </c>
      <c r="Y233" s="3">
        <v>4</v>
      </c>
      <c r="Z233" s="4" t="s">
        <v>270</v>
      </c>
      <c r="AA233" s="54" t="s">
        <v>16486</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c r="A234" s="51"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8" t="str">
        <f t="shared" si="3"/>
        <v>16. Paz, justicia e instituciones sólidas</v>
      </c>
      <c r="U234" s="3">
        <v>1</v>
      </c>
      <c r="V234" s="4" t="s">
        <v>34</v>
      </c>
      <c r="W234" s="3">
        <v>3</v>
      </c>
      <c r="X234" s="4" t="s">
        <v>37</v>
      </c>
      <c r="Y234" s="3">
        <v>5</v>
      </c>
      <c r="Z234" s="4" t="s">
        <v>1379</v>
      </c>
      <c r="AA234" s="54"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c r="A235" s="51"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8" t="str">
        <f t="shared" si="3"/>
        <v xml:space="preserve">10. Reducción de las desigualdades </v>
      </c>
      <c r="U235" s="3" t="s">
        <v>349</v>
      </c>
      <c r="V235" s="4" t="s">
        <v>350</v>
      </c>
      <c r="W235" s="3" t="s">
        <v>351</v>
      </c>
      <c r="X235" s="4" t="s">
        <v>352</v>
      </c>
      <c r="Y235" s="3"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c r="A236" s="51"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8" t="str">
        <f t="shared" si="3"/>
        <v>11. Ciudades y comunidades sostenibles</v>
      </c>
      <c r="U236" s="3">
        <v>2</v>
      </c>
      <c r="V236" s="4" t="s">
        <v>350</v>
      </c>
      <c r="W236" s="3">
        <v>2</v>
      </c>
      <c r="X236" s="4" t="s">
        <v>783</v>
      </c>
      <c r="Y236" s="3">
        <v>1</v>
      </c>
      <c r="Z236" s="4" t="s">
        <v>784</v>
      </c>
      <c r="AA236" s="54" t="s">
        <v>16492</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c r="A237" s="51"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8" t="str">
        <f t="shared" si="3"/>
        <v xml:space="preserve">3. Salud y bienestar </v>
      </c>
      <c r="U237" s="3">
        <v>2</v>
      </c>
      <c r="V237" s="4" t="s">
        <v>350</v>
      </c>
      <c r="W237" s="3">
        <v>7</v>
      </c>
      <c r="X237" s="4" t="s">
        <v>1702</v>
      </c>
      <c r="Y237" s="3">
        <v>1</v>
      </c>
      <c r="Z237" s="4" t="s">
        <v>1702</v>
      </c>
      <c r="AA237" s="54"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c r="A238" s="51"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8" t="str">
        <f t="shared" si="3"/>
        <v>4. Educación de calidad</v>
      </c>
      <c r="U238" s="3">
        <v>2</v>
      </c>
      <c r="V238" s="4" t="s">
        <v>350</v>
      </c>
      <c r="W238" s="3">
        <v>7</v>
      </c>
      <c r="X238" s="4" t="s">
        <v>1702</v>
      </c>
      <c r="Y238" s="3">
        <v>1</v>
      </c>
      <c r="Z238" s="4" t="s">
        <v>1702</v>
      </c>
      <c r="AA238" s="54"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c r="A239" s="51"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8" t="str">
        <f t="shared" si="3"/>
        <v xml:space="preserve">3. Salud y bienestar </v>
      </c>
      <c r="U239" s="3">
        <v>2</v>
      </c>
      <c r="V239" s="4" t="s">
        <v>350</v>
      </c>
      <c r="W239" s="3">
        <v>7</v>
      </c>
      <c r="X239" s="4" t="s">
        <v>1702</v>
      </c>
      <c r="Y239" s="3">
        <v>1</v>
      </c>
      <c r="Z239" s="4" t="s">
        <v>1702</v>
      </c>
      <c r="AA239" s="54"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c r="A240" s="51"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8" t="str">
        <f t="shared" si="3"/>
        <v xml:space="preserve">10. Reducción de las desigualdades </v>
      </c>
      <c r="U240" s="3">
        <v>2</v>
      </c>
      <c r="V240" s="4" t="s">
        <v>350</v>
      </c>
      <c r="W240" s="3" t="s">
        <v>351</v>
      </c>
      <c r="X240" s="4" t="s">
        <v>352</v>
      </c>
      <c r="Y240" s="3" t="s">
        <v>353</v>
      </c>
      <c r="Z240" s="4" t="s">
        <v>354</v>
      </c>
      <c r="AA240" s="54"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c r="A241" s="51"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8" t="str">
        <f t="shared" si="3"/>
        <v>15. Vida de ecosistemas terrestres</v>
      </c>
      <c r="U241" s="3">
        <v>2</v>
      </c>
      <c r="V241" s="4" t="s">
        <v>350</v>
      </c>
      <c r="W241" s="3">
        <v>1</v>
      </c>
      <c r="X241" s="4" t="s">
        <v>928</v>
      </c>
      <c r="Y241" s="3">
        <v>5</v>
      </c>
      <c r="Z241" s="4" t="s">
        <v>3761</v>
      </c>
      <c r="AA241" s="54" t="s">
        <v>16514</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c r="A242" s="51"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8" t="str">
        <f t="shared" si="3"/>
        <v>11. Ciudades y comunidades sostenibles</v>
      </c>
      <c r="U242" s="3">
        <v>2</v>
      </c>
      <c r="V242" s="4" t="s">
        <v>350</v>
      </c>
      <c r="W242" s="3">
        <v>2</v>
      </c>
      <c r="X242" s="4" t="s">
        <v>783</v>
      </c>
      <c r="Y242" s="3">
        <v>1</v>
      </c>
      <c r="Z242" s="4" t="s">
        <v>784</v>
      </c>
      <c r="AA242" s="54" t="s">
        <v>16492</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c r="A243" s="51"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8" t="str">
        <f t="shared" si="3"/>
        <v xml:space="preserve">3. Salud y bienestar </v>
      </c>
      <c r="U243" s="3">
        <v>2</v>
      </c>
      <c r="V243" s="4" t="s">
        <v>350</v>
      </c>
      <c r="W243" s="3">
        <v>3</v>
      </c>
      <c r="X243" s="4" t="s">
        <v>973</v>
      </c>
      <c r="Y243" s="3">
        <v>5</v>
      </c>
      <c r="Z243" s="4" t="s">
        <v>974</v>
      </c>
      <c r="AA243" s="54" t="s">
        <v>16501</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c r="A244" s="51"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8" t="str">
        <f t="shared" si="3"/>
        <v>15. Vida de ecosistemas terrestres</v>
      </c>
      <c r="U244" s="3">
        <v>2</v>
      </c>
      <c r="V244" s="4" t="s">
        <v>350</v>
      </c>
      <c r="W244" s="3">
        <v>1</v>
      </c>
      <c r="X244" s="4" t="s">
        <v>928</v>
      </c>
      <c r="Y244" s="3">
        <v>5</v>
      </c>
      <c r="Z244" s="4" t="s">
        <v>3761</v>
      </c>
      <c r="AA244" s="54" t="s">
        <v>16514</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c r="A245" s="51"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8" t="str">
        <f t="shared" si="3"/>
        <v xml:space="preserve">10. Reducción de las desigualdades </v>
      </c>
      <c r="U245" s="3">
        <v>2</v>
      </c>
      <c r="V245" s="4" t="s">
        <v>350</v>
      </c>
      <c r="W245" s="3">
        <v>7</v>
      </c>
      <c r="X245" s="4" t="s">
        <v>1702</v>
      </c>
      <c r="Y245" s="3">
        <v>1</v>
      </c>
      <c r="Z245" s="4" t="s">
        <v>1702</v>
      </c>
      <c r="AA245" s="54"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c r="A246" s="51"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8" t="str">
        <f t="shared" si="3"/>
        <v>4. Educación de calidad</v>
      </c>
      <c r="U246" s="3">
        <v>2</v>
      </c>
      <c r="V246" s="4" t="s">
        <v>350</v>
      </c>
      <c r="W246" s="3">
        <v>4</v>
      </c>
      <c r="X246" s="4" t="s">
        <v>1039</v>
      </c>
      <c r="Y246" s="3">
        <v>2</v>
      </c>
      <c r="Z246" s="4" t="s">
        <v>1040</v>
      </c>
      <c r="AA246" s="54" t="s">
        <v>16504</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c r="A247" s="51"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8" t="str">
        <f t="shared" si="3"/>
        <v>12. Producción y consumo responsables</v>
      </c>
      <c r="U247" s="3">
        <v>3</v>
      </c>
      <c r="V247" s="4" t="s">
        <v>578</v>
      </c>
      <c r="W247" s="3">
        <v>2</v>
      </c>
      <c r="X247" s="4" t="s">
        <v>1077</v>
      </c>
      <c r="Y247" s="3">
        <v>1</v>
      </c>
      <c r="Z247" s="4" t="s">
        <v>1078</v>
      </c>
      <c r="AA247" s="54" t="s">
        <v>16495</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c r="A248" s="51"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8" t="str">
        <f t="shared" si="3"/>
        <v>11. Ciudades y comunidades sostenibles</v>
      </c>
      <c r="U248" s="3">
        <v>2</v>
      </c>
      <c r="V248" s="4" t="s">
        <v>350</v>
      </c>
      <c r="W248" s="3">
        <v>2</v>
      </c>
      <c r="X248" s="4" t="s">
        <v>783</v>
      </c>
      <c r="Y248" s="3">
        <v>1</v>
      </c>
      <c r="Z248" s="4" t="s">
        <v>784</v>
      </c>
      <c r="AA248" s="54" t="s">
        <v>16492</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c r="A249" s="51"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8" t="str">
        <f t="shared" si="3"/>
        <v>11. Ciudades y comunidades sostenibles</v>
      </c>
      <c r="U249" s="3">
        <v>2</v>
      </c>
      <c r="V249" s="4" t="s">
        <v>350</v>
      </c>
      <c r="W249" s="3">
        <v>2</v>
      </c>
      <c r="X249" s="4" t="s">
        <v>783</v>
      </c>
      <c r="Y249" s="3">
        <v>1</v>
      </c>
      <c r="Z249" s="4" t="s">
        <v>784</v>
      </c>
      <c r="AA249" s="54" t="s">
        <v>16492</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9">
        <v>150785489</v>
      </c>
    </row>
    <row r="250" spans="1:77" ht="15.75">
      <c r="A250" s="51"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8" t="str">
        <f t="shared" si="3"/>
        <v xml:space="preserve">10. Reducción de las desigualdades </v>
      </c>
      <c r="U250" s="3">
        <v>1</v>
      </c>
      <c r="V250" s="4" t="s">
        <v>34</v>
      </c>
      <c r="W250" s="3" t="s">
        <v>349</v>
      </c>
      <c r="X250" s="4" t="s">
        <v>269</v>
      </c>
      <c r="Y250" s="3" t="s">
        <v>349</v>
      </c>
      <c r="Z250" s="4" t="s">
        <v>3892</v>
      </c>
      <c r="AA250" s="54" t="s">
        <v>16515</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c r="A251" s="51"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8" t="str">
        <f t="shared" si="3"/>
        <v>16. Paz, justicia e instituciones sólidas</v>
      </c>
      <c r="U251" s="3">
        <v>1</v>
      </c>
      <c r="V251" s="4" t="s">
        <v>34</v>
      </c>
      <c r="W251" s="3">
        <v>7</v>
      </c>
      <c r="X251" s="4" t="s">
        <v>235</v>
      </c>
      <c r="Y251" s="3">
        <v>2</v>
      </c>
      <c r="Z251" s="4" t="s">
        <v>236</v>
      </c>
      <c r="AA251" s="54" t="s">
        <v>16485</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c r="A252" s="51"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8" t="str">
        <f t="shared" si="3"/>
        <v>16. Paz, justicia e instituciones sólidas</v>
      </c>
      <c r="U252" s="3">
        <v>1</v>
      </c>
      <c r="V252" s="4" t="s">
        <v>34</v>
      </c>
      <c r="W252" s="3">
        <v>3</v>
      </c>
      <c r="X252" s="4" t="s">
        <v>37</v>
      </c>
      <c r="Y252" s="3">
        <v>4</v>
      </c>
      <c r="Z252" s="4" t="s">
        <v>252</v>
      </c>
      <c r="AA252" s="54"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c r="A253" s="51"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8" t="str">
        <f t="shared" si="3"/>
        <v xml:space="preserve">5. Igualdad de género </v>
      </c>
      <c r="U253" s="3">
        <v>1</v>
      </c>
      <c r="V253" s="4" t="s">
        <v>34</v>
      </c>
      <c r="W253" s="3">
        <v>2</v>
      </c>
      <c r="X253" s="4" t="s">
        <v>269</v>
      </c>
      <c r="Y253" s="3">
        <v>4</v>
      </c>
      <c r="Z253" s="4" t="s">
        <v>270</v>
      </c>
      <c r="AA253" s="54" t="s">
        <v>16486</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9">
        <v>7775000</v>
      </c>
    </row>
    <row r="254" spans="1:77" ht="15.75">
      <c r="A254" s="51"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8" t="str">
        <f t="shared" si="3"/>
        <v xml:space="preserve">10. Reducción de las desigualdades </v>
      </c>
      <c r="U254" s="3">
        <v>1</v>
      </c>
      <c r="V254" s="4" t="s">
        <v>34</v>
      </c>
      <c r="W254" s="3">
        <v>2</v>
      </c>
      <c r="X254" s="4" t="s">
        <v>269</v>
      </c>
      <c r="Y254" s="3">
        <v>4</v>
      </c>
      <c r="Z254" s="4" t="s">
        <v>270</v>
      </c>
      <c r="AA254" s="54" t="s">
        <v>16486</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9">
        <v>3795000</v>
      </c>
    </row>
    <row r="255" spans="1:77" ht="15.75">
      <c r="A255" s="51"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8" t="str">
        <f t="shared" si="3"/>
        <v xml:space="preserve">10. Reducción de las desigualdades </v>
      </c>
      <c r="U255" s="3" t="s">
        <v>349</v>
      </c>
      <c r="V255" s="4" t="s">
        <v>350</v>
      </c>
      <c r="W255" s="3" t="s">
        <v>351</v>
      </c>
      <c r="X255" s="4" t="s">
        <v>352</v>
      </c>
      <c r="Y255" s="3"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c r="A256" s="51"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8" t="str">
        <f t="shared" si="3"/>
        <v>16. Paz, justicia e instituciones sólidas</v>
      </c>
      <c r="U256" s="3">
        <v>1</v>
      </c>
      <c r="V256" s="4" t="s">
        <v>34</v>
      </c>
      <c r="W256" s="3">
        <v>3</v>
      </c>
      <c r="X256" s="4" t="s">
        <v>37</v>
      </c>
      <c r="Y256" s="3">
        <v>2</v>
      </c>
      <c r="Z256" s="4" t="s">
        <v>1685</v>
      </c>
      <c r="AA256" s="54" t="s">
        <v>16507</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c r="A257" s="51"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8" t="str">
        <f t="shared" si="3"/>
        <v xml:space="preserve">8. Trabajo decente y crecimiento económico </v>
      </c>
      <c r="U257" s="3">
        <v>2</v>
      </c>
      <c r="V257" s="4" t="s">
        <v>350</v>
      </c>
      <c r="W257" s="3">
        <v>7</v>
      </c>
      <c r="X257" s="4" t="s">
        <v>1702</v>
      </c>
      <c r="Y257" s="3">
        <v>1</v>
      </c>
      <c r="Z257" s="4" t="s">
        <v>1702</v>
      </c>
      <c r="AA257" s="54"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c r="A258" s="51"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8" t="str">
        <f t="shared" si="3"/>
        <v>16. Paz, justicia e instituciones sólidas</v>
      </c>
      <c r="U258" s="3">
        <v>2</v>
      </c>
      <c r="V258" s="4" t="s">
        <v>350</v>
      </c>
      <c r="W258" s="3">
        <v>7</v>
      </c>
      <c r="X258" s="4" t="s">
        <v>1702</v>
      </c>
      <c r="Y258" s="3">
        <v>1</v>
      </c>
      <c r="Z258" s="4" t="s">
        <v>1702</v>
      </c>
      <c r="AA258" s="54"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c r="A259" s="51"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8" t="str">
        <f t="shared" si="3"/>
        <v>16. Paz, justicia e instituciones sólidas</v>
      </c>
      <c r="U259" s="3">
        <v>1</v>
      </c>
      <c r="V259" s="4" t="s">
        <v>34</v>
      </c>
      <c r="W259" s="3">
        <v>7</v>
      </c>
      <c r="X259" s="4" t="s">
        <v>235</v>
      </c>
      <c r="Y259" s="3">
        <v>1</v>
      </c>
      <c r="Z259" s="4" t="s">
        <v>902</v>
      </c>
      <c r="AA259" s="54" t="s">
        <v>16494</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9">
        <v>6500000</v>
      </c>
    </row>
    <row r="260" spans="1:77" ht="15.75">
      <c r="A260" s="51"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8" t="str">
        <f t="shared" ref="T260:T323" si="4">R260&amp;". "&amp;S260</f>
        <v>11. Ciudades y comunidades sostenibles</v>
      </c>
      <c r="U260" s="3">
        <v>2</v>
      </c>
      <c r="V260" s="4" t="s">
        <v>350</v>
      </c>
      <c r="W260" s="3">
        <v>7</v>
      </c>
      <c r="X260" s="4" t="s">
        <v>1702</v>
      </c>
      <c r="Y260" s="3">
        <v>1</v>
      </c>
      <c r="Z260" s="4" t="s">
        <v>1702</v>
      </c>
      <c r="AA260" s="54"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9">
        <v>323350965</v>
      </c>
    </row>
    <row r="261" spans="1:77" ht="15.75">
      <c r="A261" s="51"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8" t="str">
        <f t="shared" si="4"/>
        <v xml:space="preserve">10. Reducción de las desigualdades </v>
      </c>
      <c r="U261" s="3">
        <v>2</v>
      </c>
      <c r="V261" s="4" t="s">
        <v>350</v>
      </c>
      <c r="W261" s="3" t="s">
        <v>351</v>
      </c>
      <c r="X261" s="4" t="s">
        <v>352</v>
      </c>
      <c r="Y261" s="3" t="s">
        <v>353</v>
      </c>
      <c r="Z261" s="4" t="s">
        <v>354</v>
      </c>
      <c r="AA261" s="54"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c r="A262" s="51"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8" t="str">
        <f t="shared" si="4"/>
        <v>15. Vida de ecosistemas terrestres</v>
      </c>
      <c r="U262" s="3">
        <v>2</v>
      </c>
      <c r="V262" s="4" t="s">
        <v>350</v>
      </c>
      <c r="W262" s="3">
        <v>1</v>
      </c>
      <c r="X262" s="4" t="s">
        <v>928</v>
      </c>
      <c r="Y262" s="3">
        <v>6</v>
      </c>
      <c r="Z262" s="4" t="s">
        <v>1404</v>
      </c>
      <c r="AA262" s="54"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c r="A263" s="51"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8" t="str">
        <f t="shared" si="4"/>
        <v>11. Ciudades y comunidades sostenibles</v>
      </c>
      <c r="U263" s="3">
        <v>2</v>
      </c>
      <c r="V263" s="4" t="s">
        <v>350</v>
      </c>
      <c r="W263" s="3">
        <v>1</v>
      </c>
      <c r="X263" s="4" t="s">
        <v>928</v>
      </c>
      <c r="Y263" s="3">
        <v>1</v>
      </c>
      <c r="Z263" s="4" t="s">
        <v>950</v>
      </c>
      <c r="AA263" s="54" t="s">
        <v>16500</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c r="A264" s="51"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8" t="str">
        <f t="shared" si="4"/>
        <v xml:space="preserve">3. Salud y bienestar </v>
      </c>
      <c r="U264" s="3">
        <v>2</v>
      </c>
      <c r="V264" s="4" t="s">
        <v>350</v>
      </c>
      <c r="W264" s="3">
        <v>3</v>
      </c>
      <c r="X264" s="4" t="s">
        <v>973</v>
      </c>
      <c r="Y264" s="3">
        <v>5</v>
      </c>
      <c r="Z264" s="4" t="s">
        <v>974</v>
      </c>
      <c r="AA264" s="54" t="s">
        <v>16501</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c r="A265" s="51"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8" t="str">
        <f t="shared" si="4"/>
        <v>4. Educación de calidad</v>
      </c>
      <c r="U265" s="3">
        <v>2</v>
      </c>
      <c r="V265" s="4" t="s">
        <v>350</v>
      </c>
      <c r="W265" s="3">
        <v>5</v>
      </c>
      <c r="X265" s="4" t="s">
        <v>693</v>
      </c>
      <c r="Y265" s="3">
        <v>1</v>
      </c>
      <c r="Z265" s="4" t="s">
        <v>1023</v>
      </c>
      <c r="AA265" s="54" t="s">
        <v>16502</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c r="A266" s="51"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8" t="str">
        <f t="shared" si="4"/>
        <v>4. Educación de calidad</v>
      </c>
      <c r="U266" s="3">
        <v>2</v>
      </c>
      <c r="V266" s="4" t="s">
        <v>350</v>
      </c>
      <c r="W266" s="3">
        <v>4</v>
      </c>
      <c r="X266" s="4" t="s">
        <v>1039</v>
      </c>
      <c r="Y266" s="3">
        <v>2</v>
      </c>
      <c r="Z266" s="4" t="s">
        <v>1040</v>
      </c>
      <c r="AA266" s="54" t="s">
        <v>16504</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c r="A267" s="51"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8" t="str">
        <f t="shared" si="4"/>
        <v xml:space="preserve">3. Salud y bienestar </v>
      </c>
      <c r="U267" s="3">
        <v>2</v>
      </c>
      <c r="V267" s="4" t="s">
        <v>350</v>
      </c>
      <c r="W267" s="3">
        <v>4</v>
      </c>
      <c r="X267" s="4" t="s">
        <v>1039</v>
      </c>
      <c r="Y267" s="3">
        <v>1</v>
      </c>
      <c r="Z267" s="4" t="s">
        <v>1059</v>
      </c>
      <c r="AA267" s="54" t="s">
        <v>16505</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c r="A268" s="51"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8" t="str">
        <f t="shared" si="4"/>
        <v>11. Ciudades y comunidades sostenibles</v>
      </c>
      <c r="U268" s="3" t="s">
        <v>349</v>
      </c>
      <c r="V268" s="4" t="s">
        <v>350</v>
      </c>
      <c r="W268" s="3" t="s">
        <v>349</v>
      </c>
      <c r="X268" s="4" t="s">
        <v>783</v>
      </c>
      <c r="Y268" s="3" t="s">
        <v>497</v>
      </c>
      <c r="Z268" s="4" t="s">
        <v>784</v>
      </c>
      <c r="AA268" s="54" t="s">
        <v>16492</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c r="A269" s="51"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8" t="str">
        <f t="shared" si="4"/>
        <v>16. Paz, justicia e instituciones sólidas</v>
      </c>
      <c r="U269" s="3">
        <v>1</v>
      </c>
      <c r="V269" s="4" t="s">
        <v>34</v>
      </c>
      <c r="W269" s="3">
        <v>7</v>
      </c>
      <c r="X269" s="4" t="s">
        <v>235</v>
      </c>
      <c r="Y269" s="3">
        <v>1</v>
      </c>
      <c r="Z269" s="4" t="s">
        <v>902</v>
      </c>
      <c r="AA269" s="54" t="s">
        <v>16494</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c r="A270" s="51"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8" t="str">
        <f t="shared" si="4"/>
        <v>15. Vida de ecosistemas terrestres</v>
      </c>
      <c r="U270" s="3">
        <v>2</v>
      </c>
      <c r="V270" s="4" t="s">
        <v>350</v>
      </c>
      <c r="W270" s="3">
        <v>1</v>
      </c>
      <c r="X270" s="4" t="s">
        <v>928</v>
      </c>
      <c r="Y270" s="3">
        <v>6</v>
      </c>
      <c r="Z270" s="4" t="s">
        <v>1404</v>
      </c>
      <c r="AA270" s="54"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c r="A271" s="51"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8" t="str">
        <f t="shared" si="4"/>
        <v xml:space="preserve">6. Agua limpia y saneamiento </v>
      </c>
      <c r="U271" s="3" t="s">
        <v>349</v>
      </c>
      <c r="V271" s="4" t="s">
        <v>350</v>
      </c>
      <c r="W271" s="3">
        <v>2</v>
      </c>
      <c r="X271" s="4" t="s">
        <v>783</v>
      </c>
      <c r="Y271" s="3" t="s">
        <v>528</v>
      </c>
      <c r="Z271" s="4" t="s">
        <v>1301</v>
      </c>
      <c r="AA271" s="54" t="s">
        <v>16496</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c r="A272" s="51"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8" t="str">
        <f t="shared" si="4"/>
        <v>11. Ciudades y comunidades sostenibles</v>
      </c>
      <c r="U272" s="3" t="s">
        <v>349</v>
      </c>
      <c r="V272" s="4" t="s">
        <v>350</v>
      </c>
      <c r="W272" s="3" t="s">
        <v>349</v>
      </c>
      <c r="X272" s="4" t="s">
        <v>783</v>
      </c>
      <c r="Y272" s="3" t="s">
        <v>497</v>
      </c>
      <c r="Z272" s="4" t="s">
        <v>784</v>
      </c>
      <c r="AA272" s="54" t="s">
        <v>16492</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c r="A273" s="51"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8" t="str">
        <f t="shared" si="4"/>
        <v>11. Ciudades y comunidades sostenibles</v>
      </c>
      <c r="U273" s="3">
        <v>2</v>
      </c>
      <c r="V273" s="4" t="s">
        <v>350</v>
      </c>
      <c r="W273" s="3">
        <v>2</v>
      </c>
      <c r="X273" s="4" t="s">
        <v>783</v>
      </c>
      <c r="Y273" s="3">
        <v>1</v>
      </c>
      <c r="Z273" s="4" t="s">
        <v>784</v>
      </c>
      <c r="AA273" s="54" t="s">
        <v>16492</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c r="A274" s="51"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8" t="str">
        <f t="shared" si="4"/>
        <v xml:space="preserve">10. Reducción de las desigualdades </v>
      </c>
      <c r="U274" s="3">
        <v>1</v>
      </c>
      <c r="V274" s="4" t="s">
        <v>34</v>
      </c>
      <c r="W274" s="3" t="s">
        <v>349</v>
      </c>
      <c r="X274" s="4" t="s">
        <v>269</v>
      </c>
      <c r="Y274" s="3" t="s">
        <v>349</v>
      </c>
      <c r="Z274" s="4" t="s">
        <v>3892</v>
      </c>
      <c r="AA274" s="54" t="s">
        <v>16515</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c r="A275" s="51"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8" t="str">
        <f t="shared" si="4"/>
        <v>16. Paz, justicia e instituciones sólidas</v>
      </c>
      <c r="U275" s="3">
        <v>1</v>
      </c>
      <c r="V275" s="4" t="s">
        <v>34</v>
      </c>
      <c r="W275" s="3">
        <v>7</v>
      </c>
      <c r="X275" s="4" t="s">
        <v>235</v>
      </c>
      <c r="Y275" s="3">
        <v>2</v>
      </c>
      <c r="Z275" s="4" t="s">
        <v>236</v>
      </c>
      <c r="AA275" s="54" t="s">
        <v>16485</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9">
        <v>4200000</v>
      </c>
    </row>
    <row r="276" spans="1:77" ht="15.75">
      <c r="A276" s="51"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8" t="str">
        <f t="shared" si="4"/>
        <v>16. Paz, justicia e instituciones sólidas</v>
      </c>
      <c r="U276" s="3">
        <v>1</v>
      </c>
      <c r="V276" s="4" t="s">
        <v>34</v>
      </c>
      <c r="W276" s="3">
        <v>3</v>
      </c>
      <c r="X276" s="4" t="s">
        <v>37</v>
      </c>
      <c r="Y276" s="3">
        <v>4</v>
      </c>
      <c r="Z276" s="4" t="s">
        <v>252</v>
      </c>
      <c r="AA276" s="54"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c r="A277" s="51"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8" t="str">
        <f t="shared" si="4"/>
        <v xml:space="preserve">5. Igualdad de género </v>
      </c>
      <c r="U277" s="3">
        <v>1</v>
      </c>
      <c r="V277" s="4" t="s">
        <v>34</v>
      </c>
      <c r="W277" s="3">
        <v>2</v>
      </c>
      <c r="X277" s="4" t="s">
        <v>269</v>
      </c>
      <c r="Y277" s="3">
        <v>4</v>
      </c>
      <c r="Z277" s="4" t="s">
        <v>270</v>
      </c>
      <c r="AA277" s="54" t="s">
        <v>16486</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c r="A278" s="51"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8" t="str">
        <f t="shared" si="4"/>
        <v xml:space="preserve">10. Reducción de las desigualdades </v>
      </c>
      <c r="U278" s="3">
        <v>1</v>
      </c>
      <c r="V278" s="4" t="s">
        <v>34</v>
      </c>
      <c r="W278" s="3">
        <v>2</v>
      </c>
      <c r="X278" s="4" t="s">
        <v>269</v>
      </c>
      <c r="Y278" s="3">
        <v>4</v>
      </c>
      <c r="Z278" s="4" t="s">
        <v>270</v>
      </c>
      <c r="AA278" s="54" t="s">
        <v>16486</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9">
        <v>1180000</v>
      </c>
    </row>
    <row r="279" spans="1:77" ht="15.75">
      <c r="A279" s="51"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8" t="str">
        <f t="shared" si="4"/>
        <v xml:space="preserve">10. Reducción de las desigualdades </v>
      </c>
      <c r="U279" s="3" t="s">
        <v>349</v>
      </c>
      <c r="V279" s="4" t="s">
        <v>350</v>
      </c>
      <c r="W279" s="3" t="s">
        <v>351</v>
      </c>
      <c r="X279" s="4" t="s">
        <v>352</v>
      </c>
      <c r="Y279" s="3"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c r="A280" s="51"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8" t="str">
        <f t="shared" si="4"/>
        <v>11. Ciudades y comunidades sostenibles</v>
      </c>
      <c r="U280" s="3">
        <v>2</v>
      </c>
      <c r="V280" s="4" t="s">
        <v>350</v>
      </c>
      <c r="W280" s="3">
        <v>1</v>
      </c>
      <c r="X280" s="4" t="s">
        <v>928</v>
      </c>
      <c r="Y280" s="3" t="s">
        <v>840</v>
      </c>
      <c r="Z280" s="4" t="s">
        <v>929</v>
      </c>
      <c r="AA280" s="54" t="s">
        <v>16499</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c r="A281" s="51"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8" t="str">
        <f t="shared" si="4"/>
        <v xml:space="preserve">10. Reducción de las desigualdades </v>
      </c>
      <c r="U281" s="3">
        <v>3</v>
      </c>
      <c r="V281" s="4" t="s">
        <v>578</v>
      </c>
      <c r="W281" s="3">
        <v>7</v>
      </c>
      <c r="X281" s="4" t="s">
        <v>4291</v>
      </c>
      <c r="Y281" s="3">
        <v>1</v>
      </c>
      <c r="Z281" s="4" t="s">
        <v>4291</v>
      </c>
      <c r="AA281" s="54" t="s">
        <v>16516</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c r="A282" s="51"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8" t="str">
        <f t="shared" si="4"/>
        <v>4. Educación de calidad</v>
      </c>
      <c r="U282" s="3">
        <v>2</v>
      </c>
      <c r="V282" s="4" t="s">
        <v>350</v>
      </c>
      <c r="W282" s="3">
        <v>7</v>
      </c>
      <c r="X282" s="4" t="s">
        <v>1702</v>
      </c>
      <c r="Y282" s="3">
        <v>1</v>
      </c>
      <c r="Z282" s="4" t="s">
        <v>1702</v>
      </c>
      <c r="AA282" s="54"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c r="A283" s="51"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8" t="str">
        <f t="shared" si="4"/>
        <v xml:space="preserve">2. Hambre cero </v>
      </c>
      <c r="U283" s="3">
        <v>2</v>
      </c>
      <c r="V283" s="4" t="s">
        <v>350</v>
      </c>
      <c r="W283" s="3">
        <v>6</v>
      </c>
      <c r="X283" s="4" t="s">
        <v>352</v>
      </c>
      <c r="Y283" s="3">
        <v>5</v>
      </c>
      <c r="Z283" s="4" t="s">
        <v>1756</v>
      </c>
      <c r="AA283" s="54" t="s">
        <v>16509</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c r="A284" s="51"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8" t="str">
        <f t="shared" si="4"/>
        <v>15. Vida de ecosistemas terrestres</v>
      </c>
      <c r="U284" s="3">
        <v>3</v>
      </c>
      <c r="V284" s="4" t="s">
        <v>578</v>
      </c>
      <c r="W284" s="3">
        <v>1</v>
      </c>
      <c r="X284" s="4" t="s">
        <v>579</v>
      </c>
      <c r="Y284" s="3">
        <v>1</v>
      </c>
      <c r="Z284" s="4" t="s">
        <v>580</v>
      </c>
      <c r="AA284" s="54" t="s">
        <v>16490</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c r="A285" s="51"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8" t="str">
        <f t="shared" si="4"/>
        <v xml:space="preserve">8. Trabajo decente y crecimiento económico </v>
      </c>
      <c r="U285" s="3">
        <v>2</v>
      </c>
      <c r="V285" s="4" t="s">
        <v>350</v>
      </c>
      <c r="W285" s="3">
        <v>7</v>
      </c>
      <c r="X285" s="4" t="s">
        <v>1702</v>
      </c>
      <c r="Y285" s="3">
        <v>1</v>
      </c>
      <c r="Z285" s="4" t="s">
        <v>1702</v>
      </c>
      <c r="AA285" s="54"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c r="A286" s="51"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8" t="str">
        <f t="shared" si="4"/>
        <v>9. Industria, innovacion e infraestructuras</v>
      </c>
      <c r="U286" s="3">
        <v>2</v>
      </c>
      <c r="V286" s="4" t="s">
        <v>350</v>
      </c>
      <c r="W286" s="3">
        <v>6</v>
      </c>
      <c r="X286" s="4" t="s">
        <v>352</v>
      </c>
      <c r="Y286" s="3">
        <v>8</v>
      </c>
      <c r="Z286" s="4" t="s">
        <v>354</v>
      </c>
      <c r="AA286" s="54"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c r="A287" s="51"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8" t="str">
        <f t="shared" si="4"/>
        <v xml:space="preserve">10. Reducción de las desigualdades </v>
      </c>
      <c r="U287" s="3">
        <v>3</v>
      </c>
      <c r="V287" s="4" t="s">
        <v>578</v>
      </c>
      <c r="W287" s="3">
        <v>7</v>
      </c>
      <c r="X287" s="4" t="s">
        <v>4291</v>
      </c>
      <c r="Y287" s="3">
        <v>1</v>
      </c>
      <c r="Z287" s="4" t="s">
        <v>4291</v>
      </c>
      <c r="AA287" s="54" t="s">
        <v>16516</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c r="A288" s="51"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8" t="str">
        <f t="shared" si="4"/>
        <v xml:space="preserve">8. Trabajo decente y crecimiento económico </v>
      </c>
      <c r="U288" s="3">
        <v>3</v>
      </c>
      <c r="V288" s="4" t="s">
        <v>578</v>
      </c>
      <c r="W288" s="3">
        <v>1</v>
      </c>
      <c r="X288" s="4" t="s">
        <v>579</v>
      </c>
      <c r="Y288" s="3">
        <v>1</v>
      </c>
      <c r="Z288" s="4" t="s">
        <v>580</v>
      </c>
      <c r="AA288" s="54" t="s">
        <v>16490</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c r="A289" s="51"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8" t="str">
        <f t="shared" si="4"/>
        <v>4. Educación de calidad</v>
      </c>
      <c r="U289" s="3">
        <v>2</v>
      </c>
      <c r="V289" s="4" t="s">
        <v>350</v>
      </c>
      <c r="W289" s="3">
        <v>6</v>
      </c>
      <c r="X289" s="4" t="s">
        <v>352</v>
      </c>
      <c r="Y289" s="3">
        <v>8</v>
      </c>
      <c r="Z289" s="4" t="s">
        <v>354</v>
      </c>
      <c r="AA289" s="54"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c r="A290" s="51"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8" t="str">
        <f t="shared" si="4"/>
        <v xml:space="preserve">10. Reducción de las desigualdades </v>
      </c>
      <c r="U290" s="3">
        <v>2</v>
      </c>
      <c r="V290" s="4" t="s">
        <v>350</v>
      </c>
      <c r="W290" s="3" t="s">
        <v>351</v>
      </c>
      <c r="X290" s="4" t="s">
        <v>352</v>
      </c>
      <c r="Y290" s="3" t="s">
        <v>353</v>
      </c>
      <c r="Z290" s="4" t="s">
        <v>354</v>
      </c>
      <c r="AA290" s="54"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9">
        <v>20000000</v>
      </c>
    </row>
    <row r="291" spans="1:77" ht="15.75">
      <c r="A291" s="51"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8" t="str">
        <f t="shared" si="4"/>
        <v>11. Ciudades y comunidades sostenibles</v>
      </c>
      <c r="U291" s="3">
        <v>2</v>
      </c>
      <c r="V291" s="4" t="s">
        <v>350</v>
      </c>
      <c r="W291" s="3">
        <v>1</v>
      </c>
      <c r="X291" s="4" t="s">
        <v>928</v>
      </c>
      <c r="Y291" s="3">
        <v>1</v>
      </c>
      <c r="Z291" s="4" t="s">
        <v>950</v>
      </c>
      <c r="AA291" s="54" t="s">
        <v>16500</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c r="A292" s="51"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8" t="str">
        <f t="shared" si="4"/>
        <v>11. Ciudades y comunidades sostenibles</v>
      </c>
      <c r="U292" s="3">
        <v>2</v>
      </c>
      <c r="V292" s="4" t="s">
        <v>350</v>
      </c>
      <c r="W292" s="3">
        <v>2</v>
      </c>
      <c r="X292" s="4" t="s">
        <v>783</v>
      </c>
      <c r="Y292" s="3">
        <v>6</v>
      </c>
      <c r="Z292" s="4" t="s">
        <v>1002</v>
      </c>
      <c r="AA292" s="54" t="s">
        <v>16497</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c r="A293" s="51"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8" t="str">
        <f t="shared" si="4"/>
        <v>4. Educación de calidad</v>
      </c>
      <c r="U293" s="3">
        <v>2</v>
      </c>
      <c r="V293" s="4" t="s">
        <v>350</v>
      </c>
      <c r="W293" s="3">
        <v>5</v>
      </c>
      <c r="X293" s="4" t="s">
        <v>693</v>
      </c>
      <c r="Y293" s="3">
        <v>1</v>
      </c>
      <c r="Z293" s="4" t="s">
        <v>1023</v>
      </c>
      <c r="AA293" s="54" t="s">
        <v>16502</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9">
        <v>2500000</v>
      </c>
    </row>
    <row r="294" spans="1:77" ht="15.75">
      <c r="A294" s="51"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8" t="str">
        <f t="shared" si="4"/>
        <v>4. Educación de calidad</v>
      </c>
      <c r="U294" s="3">
        <v>2</v>
      </c>
      <c r="V294" s="4" t="s">
        <v>350</v>
      </c>
      <c r="W294" s="3">
        <v>4</v>
      </c>
      <c r="X294" s="4" t="s">
        <v>1039</v>
      </c>
      <c r="Y294" s="3">
        <v>2</v>
      </c>
      <c r="Z294" s="4" t="s">
        <v>1040</v>
      </c>
      <c r="AA294" s="54" t="s">
        <v>16504</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c r="A295" s="51"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8" t="str">
        <f t="shared" si="4"/>
        <v xml:space="preserve">3. Salud y bienestar </v>
      </c>
      <c r="U295" s="3">
        <v>2</v>
      </c>
      <c r="V295" s="4" t="s">
        <v>350</v>
      </c>
      <c r="W295" s="3">
        <v>4</v>
      </c>
      <c r="X295" s="4" t="s">
        <v>1039</v>
      </c>
      <c r="Y295" s="3">
        <v>1</v>
      </c>
      <c r="Z295" s="4" t="s">
        <v>1059</v>
      </c>
      <c r="AA295" s="54" t="s">
        <v>16505</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c r="A296" s="51"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8" t="str">
        <f t="shared" si="4"/>
        <v>12. Producción y consumo responsables</v>
      </c>
      <c r="U296" s="3">
        <v>3</v>
      </c>
      <c r="V296" s="4" t="s">
        <v>578</v>
      </c>
      <c r="W296" s="3">
        <v>2</v>
      </c>
      <c r="X296" s="4" t="s">
        <v>1077</v>
      </c>
      <c r="Y296" s="3">
        <v>1</v>
      </c>
      <c r="Z296" s="4" t="s">
        <v>1078</v>
      </c>
      <c r="AA296" s="54" t="s">
        <v>16495</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c r="A297" s="51"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8" t="str">
        <f t="shared" si="4"/>
        <v>16. Paz, justicia e instituciones sólidas</v>
      </c>
      <c r="U297" s="3">
        <v>1</v>
      </c>
      <c r="V297" s="4" t="s">
        <v>34</v>
      </c>
      <c r="W297" s="3">
        <v>3</v>
      </c>
      <c r="X297" s="4" t="s">
        <v>37</v>
      </c>
      <c r="Y297" s="3">
        <v>9</v>
      </c>
      <c r="Z297" s="4" t="s">
        <v>40</v>
      </c>
      <c r="AA297" s="54" t="s">
        <v>16484</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c r="A298" s="51"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8" t="str">
        <f t="shared" si="4"/>
        <v>16. Paz, justicia e instituciones sólidas</v>
      </c>
      <c r="U298" s="3">
        <v>1</v>
      </c>
      <c r="V298" s="4" t="s">
        <v>34</v>
      </c>
      <c r="W298" s="3">
        <v>7</v>
      </c>
      <c r="X298" s="4" t="s">
        <v>235</v>
      </c>
      <c r="Y298" s="3">
        <v>1</v>
      </c>
      <c r="Z298" s="4" t="s">
        <v>902</v>
      </c>
      <c r="AA298" s="54" t="s">
        <v>16494</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c r="A299" s="51"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8" t="str">
        <f t="shared" si="4"/>
        <v>16. Paz, justicia e instituciones sólidas</v>
      </c>
      <c r="U299" s="3">
        <v>1</v>
      </c>
      <c r="V299" s="4" t="s">
        <v>34</v>
      </c>
      <c r="W299" s="3">
        <v>3</v>
      </c>
      <c r="X299" s="4" t="s">
        <v>37</v>
      </c>
      <c r="Y299" s="3">
        <v>9</v>
      </c>
      <c r="Z299" s="4" t="s">
        <v>40</v>
      </c>
      <c r="AA299" s="54" t="s">
        <v>16484</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9">
        <v>50000</v>
      </c>
    </row>
    <row r="300" spans="1:77" ht="15.75">
      <c r="A300" s="51"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8" t="str">
        <f t="shared" si="4"/>
        <v xml:space="preserve">8. Trabajo decente y crecimiento económico </v>
      </c>
      <c r="U300" s="3">
        <v>3</v>
      </c>
      <c r="V300" s="4" t="s">
        <v>578</v>
      </c>
      <c r="W300" s="3">
        <v>1</v>
      </c>
      <c r="X300" s="4" t="s">
        <v>579</v>
      </c>
      <c r="Y300" s="3">
        <v>1</v>
      </c>
      <c r="Z300" s="4" t="s">
        <v>580</v>
      </c>
      <c r="AA300" s="54" t="s">
        <v>16490</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c r="A301" s="51"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8" t="str">
        <f t="shared" si="4"/>
        <v>4. Educación de calidad</v>
      </c>
      <c r="U301" s="3">
        <v>2</v>
      </c>
      <c r="V301" s="4" t="s">
        <v>350</v>
      </c>
      <c r="W301" s="3">
        <v>4</v>
      </c>
      <c r="X301" s="4" t="s">
        <v>1039</v>
      </c>
      <c r="Y301" s="3">
        <v>2</v>
      </c>
      <c r="Z301" s="4" t="s">
        <v>1040</v>
      </c>
      <c r="AA301" s="54" t="s">
        <v>16504</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c r="A302" s="51"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8" t="str">
        <f t="shared" si="4"/>
        <v xml:space="preserve">3. Salud y bienestar </v>
      </c>
      <c r="U302" s="3">
        <v>2</v>
      </c>
      <c r="V302" s="4" t="s">
        <v>350</v>
      </c>
      <c r="W302" s="3">
        <v>4</v>
      </c>
      <c r="X302" s="4" t="s">
        <v>1039</v>
      </c>
      <c r="Y302" s="3">
        <v>1</v>
      </c>
      <c r="Z302" s="4" t="s">
        <v>1059</v>
      </c>
      <c r="AA302" s="54" t="s">
        <v>16505</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c r="A303" s="51"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8" t="str">
        <f t="shared" si="4"/>
        <v>12. Producción y consumo responsables</v>
      </c>
      <c r="U303" s="3">
        <v>3</v>
      </c>
      <c r="V303" s="4" t="s">
        <v>578</v>
      </c>
      <c r="W303" s="3">
        <v>2</v>
      </c>
      <c r="X303" s="4" t="s">
        <v>1077</v>
      </c>
      <c r="Y303" s="3">
        <v>1</v>
      </c>
      <c r="Z303" s="4" t="s">
        <v>1078</v>
      </c>
      <c r="AA303" s="54" t="s">
        <v>16495</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c r="A304" s="51"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8" t="str">
        <f t="shared" si="4"/>
        <v xml:space="preserve">6. Agua limpia y saneamiento </v>
      </c>
      <c r="U304" s="3" t="s">
        <v>349</v>
      </c>
      <c r="V304" s="4" t="s">
        <v>350</v>
      </c>
      <c r="W304" s="3">
        <v>2</v>
      </c>
      <c r="X304" s="4" t="s">
        <v>783</v>
      </c>
      <c r="Y304" s="3" t="s">
        <v>528</v>
      </c>
      <c r="Z304" s="4" t="s">
        <v>1301</v>
      </c>
      <c r="AA304" s="54" t="s">
        <v>16496</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c r="A305" s="51"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8" t="str">
        <f t="shared" si="4"/>
        <v>11. Ciudades y comunidades sostenibles</v>
      </c>
      <c r="U305" s="3" t="s">
        <v>349</v>
      </c>
      <c r="V305" s="4" t="s">
        <v>350</v>
      </c>
      <c r="W305" s="3" t="s">
        <v>349</v>
      </c>
      <c r="X305" s="4" t="s">
        <v>783</v>
      </c>
      <c r="Y305" s="3" t="s">
        <v>497</v>
      </c>
      <c r="Z305" s="4" t="s">
        <v>784</v>
      </c>
      <c r="AA305" s="54" t="s">
        <v>16492</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c r="A306" s="51"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8" t="str">
        <f t="shared" si="4"/>
        <v>11. Ciudades y comunidades sostenibles</v>
      </c>
      <c r="U306" s="3">
        <v>2</v>
      </c>
      <c r="V306" s="4" t="s">
        <v>350</v>
      </c>
      <c r="W306" s="3">
        <v>2</v>
      </c>
      <c r="X306" s="4" t="s">
        <v>783</v>
      </c>
      <c r="Y306" s="3">
        <v>1</v>
      </c>
      <c r="Z306" s="4" t="s">
        <v>784</v>
      </c>
      <c r="AA306" s="54" t="s">
        <v>16492</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9">
        <v>1200000</v>
      </c>
    </row>
    <row r="307" spans="1:77" ht="15.75">
      <c r="A307" s="51"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8" t="str">
        <f t="shared" si="4"/>
        <v xml:space="preserve">10. Reducción de las desigualdades </v>
      </c>
      <c r="U307" s="3">
        <v>1</v>
      </c>
      <c r="V307" s="4" t="s">
        <v>34</v>
      </c>
      <c r="W307" s="3" t="s">
        <v>349</v>
      </c>
      <c r="X307" s="4" t="s">
        <v>269</v>
      </c>
      <c r="Y307" s="3" t="s">
        <v>349</v>
      </c>
      <c r="Z307" s="4" t="s">
        <v>3892</v>
      </c>
      <c r="AA307" s="54" t="s">
        <v>16515</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c r="A308" s="51"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8" t="str">
        <f t="shared" si="4"/>
        <v>16. Paz, justicia e instituciones sólidas</v>
      </c>
      <c r="U308" s="3">
        <v>1</v>
      </c>
      <c r="V308" s="4" t="s">
        <v>34</v>
      </c>
      <c r="W308" s="3">
        <v>7</v>
      </c>
      <c r="X308" s="4" t="s">
        <v>235</v>
      </c>
      <c r="Y308" s="3">
        <v>2</v>
      </c>
      <c r="Z308" s="4" t="s">
        <v>236</v>
      </c>
      <c r="AA308" s="54" t="s">
        <v>16485</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c r="A309" s="51"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8" t="str">
        <f t="shared" si="4"/>
        <v>16. Paz, justicia e instituciones sólidas</v>
      </c>
      <c r="U309" s="3">
        <v>1</v>
      </c>
      <c r="V309" s="4" t="s">
        <v>34</v>
      </c>
      <c r="W309" s="3">
        <v>3</v>
      </c>
      <c r="X309" s="4" t="s">
        <v>37</v>
      </c>
      <c r="Y309" s="3">
        <v>5</v>
      </c>
      <c r="Z309" s="4" t="s">
        <v>1379</v>
      </c>
      <c r="AA309" s="54"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c r="A310" s="51"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8" t="str">
        <f t="shared" si="4"/>
        <v>16. Paz, justicia e instituciones sólidas</v>
      </c>
      <c r="U310" s="3">
        <v>1</v>
      </c>
      <c r="V310" s="4" t="s">
        <v>34</v>
      </c>
      <c r="W310" s="3">
        <v>3</v>
      </c>
      <c r="X310" s="4" t="s">
        <v>37</v>
      </c>
      <c r="Y310" s="3">
        <v>4</v>
      </c>
      <c r="Z310" s="4" t="s">
        <v>252</v>
      </c>
      <c r="AA310" s="54"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c r="A311" s="51"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8" t="str">
        <f t="shared" si="4"/>
        <v xml:space="preserve">5. Igualdad de género </v>
      </c>
      <c r="U311" s="3">
        <v>1</v>
      </c>
      <c r="V311" s="4" t="s">
        <v>34</v>
      </c>
      <c r="W311" s="3">
        <v>2</v>
      </c>
      <c r="X311" s="4" t="s">
        <v>269</v>
      </c>
      <c r="Y311" s="3">
        <v>4</v>
      </c>
      <c r="Z311" s="4" t="s">
        <v>270</v>
      </c>
      <c r="AA311" s="54" t="s">
        <v>16486</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c r="A312" s="51"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8" t="str">
        <f t="shared" si="4"/>
        <v xml:space="preserve">10. Reducción de las desigualdades </v>
      </c>
      <c r="U312" s="3">
        <v>1</v>
      </c>
      <c r="V312" s="4" t="s">
        <v>34</v>
      </c>
      <c r="W312" s="3">
        <v>2</v>
      </c>
      <c r="X312" s="4" t="s">
        <v>269</v>
      </c>
      <c r="Y312" s="3">
        <v>4</v>
      </c>
      <c r="Z312" s="4" t="s">
        <v>270</v>
      </c>
      <c r="AA312" s="54" t="s">
        <v>16486</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c r="A313" s="51"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8" t="str">
        <f t="shared" si="4"/>
        <v xml:space="preserve">10. Reducción de las desigualdades </v>
      </c>
      <c r="U313" s="3" t="s">
        <v>349</v>
      </c>
      <c r="V313" s="4" t="s">
        <v>350</v>
      </c>
      <c r="W313" s="3" t="s">
        <v>351</v>
      </c>
      <c r="X313" s="4" t="s">
        <v>352</v>
      </c>
      <c r="Y313" s="3"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c r="A314" s="51"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8" t="str">
        <f t="shared" si="4"/>
        <v xml:space="preserve">10. Reducción de las desigualdades </v>
      </c>
      <c r="U314" s="3">
        <v>2</v>
      </c>
      <c r="V314" s="4" t="s">
        <v>350</v>
      </c>
      <c r="W314" s="3" t="s">
        <v>351</v>
      </c>
      <c r="X314" s="4" t="s">
        <v>352</v>
      </c>
      <c r="Y314" s="3" t="s">
        <v>353</v>
      </c>
      <c r="Z314" s="4" t="s">
        <v>354</v>
      </c>
      <c r="AA314" s="54"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c r="A315" s="51"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8" t="str">
        <f t="shared" si="4"/>
        <v>15. Vida de ecosistemas terrestres</v>
      </c>
      <c r="U315" s="3">
        <v>2</v>
      </c>
      <c r="V315" s="4" t="s">
        <v>350</v>
      </c>
      <c r="W315" s="3">
        <v>1</v>
      </c>
      <c r="X315" s="4" t="s">
        <v>928</v>
      </c>
      <c r="Y315" s="3">
        <v>6</v>
      </c>
      <c r="Z315" s="4" t="s">
        <v>1404</v>
      </c>
      <c r="AA315" s="54"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c r="A316" s="51"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8" t="str">
        <f t="shared" si="4"/>
        <v>15. Vida de ecosistemas terrestres</v>
      </c>
      <c r="U316" s="3">
        <v>2</v>
      </c>
      <c r="V316" s="4" t="s">
        <v>350</v>
      </c>
      <c r="W316" s="3">
        <v>1</v>
      </c>
      <c r="X316" s="4" t="s">
        <v>928</v>
      </c>
      <c r="Y316" s="3" t="s">
        <v>840</v>
      </c>
      <c r="Z316" s="4" t="s">
        <v>929</v>
      </c>
      <c r="AA316" s="54" t="s">
        <v>16499</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c r="A317" s="51"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8" t="str">
        <f t="shared" si="4"/>
        <v>11. Ciudades y comunidades sostenibles</v>
      </c>
      <c r="U317" s="3">
        <v>2</v>
      </c>
      <c r="V317" s="4" t="s">
        <v>350</v>
      </c>
      <c r="W317" s="3">
        <v>1</v>
      </c>
      <c r="X317" s="4" t="s">
        <v>928</v>
      </c>
      <c r="Y317" s="3">
        <v>1</v>
      </c>
      <c r="Z317" s="4" t="s">
        <v>950</v>
      </c>
      <c r="AA317" s="54" t="s">
        <v>16500</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c r="A318" s="51"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8" t="str">
        <f t="shared" si="4"/>
        <v>11. Ciudades y comunidades sostenibles</v>
      </c>
      <c r="U318" s="3">
        <v>2</v>
      </c>
      <c r="V318" s="4" t="s">
        <v>350</v>
      </c>
      <c r="W318" s="3">
        <v>2</v>
      </c>
      <c r="X318" s="4" t="s">
        <v>783</v>
      </c>
      <c r="Y318" s="3">
        <v>1</v>
      </c>
      <c r="Z318" s="4" t="s">
        <v>784</v>
      </c>
      <c r="AA318" s="54" t="s">
        <v>16492</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c r="A319" s="51"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8" t="str">
        <f t="shared" si="4"/>
        <v xml:space="preserve">3. Salud y bienestar </v>
      </c>
      <c r="U319" s="3">
        <v>2</v>
      </c>
      <c r="V319" s="4" t="s">
        <v>350</v>
      </c>
      <c r="W319" s="3">
        <v>3</v>
      </c>
      <c r="X319" s="4" t="s">
        <v>973</v>
      </c>
      <c r="Y319" s="3">
        <v>5</v>
      </c>
      <c r="Z319" s="4" t="s">
        <v>974</v>
      </c>
      <c r="AA319" s="54" t="s">
        <v>16501</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c r="A320" s="51"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8" t="str">
        <f t="shared" si="4"/>
        <v>11. Ciudades y comunidades sostenibles</v>
      </c>
      <c r="U320" s="3">
        <v>2</v>
      </c>
      <c r="V320" s="4" t="s">
        <v>350</v>
      </c>
      <c r="W320" s="3">
        <v>2</v>
      </c>
      <c r="X320" s="4" t="s">
        <v>783</v>
      </c>
      <c r="Y320" s="3">
        <v>6</v>
      </c>
      <c r="Z320" s="4" t="s">
        <v>1002</v>
      </c>
      <c r="AA320" s="54" t="s">
        <v>16497</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c r="A321" s="51"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8" t="str">
        <f t="shared" si="4"/>
        <v>4. Educación de calidad</v>
      </c>
      <c r="U321" s="3">
        <v>2</v>
      </c>
      <c r="V321" s="4" t="s">
        <v>350</v>
      </c>
      <c r="W321" s="3">
        <v>5</v>
      </c>
      <c r="X321" s="4" t="s">
        <v>693</v>
      </c>
      <c r="Y321" s="3">
        <v>1</v>
      </c>
      <c r="Z321" s="4" t="s">
        <v>1023</v>
      </c>
      <c r="AA321" s="54" t="s">
        <v>16502</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8" t="str">
        <f t="shared" si="4"/>
        <v>16. Paz, justicia e instituciones sólidas</v>
      </c>
      <c r="U322" s="3">
        <v>1</v>
      </c>
      <c r="V322" s="4" t="s">
        <v>34</v>
      </c>
      <c r="W322" s="3">
        <v>7</v>
      </c>
      <c r="X322" s="4" t="s">
        <v>235</v>
      </c>
      <c r="Y322" s="3" t="s">
        <v>497</v>
      </c>
      <c r="Z322" s="4" t="s">
        <v>902</v>
      </c>
      <c r="AA322" s="54" t="s">
        <v>16494</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8" t="str">
        <f t="shared" si="4"/>
        <v xml:space="preserve">10. Reducción de las desigualdades </v>
      </c>
      <c r="U323" s="3">
        <v>1</v>
      </c>
      <c r="V323" s="4" t="s">
        <v>34</v>
      </c>
      <c r="W323" s="3" t="s">
        <v>349</v>
      </c>
      <c r="X323" s="4" t="s">
        <v>269</v>
      </c>
      <c r="Y323" s="3" t="s">
        <v>349</v>
      </c>
      <c r="Z323" s="4" t="s">
        <v>3892</v>
      </c>
      <c r="AA323" s="54" t="s">
        <v>16515</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8" t="str">
        <f t="shared" ref="T324:T387" si="5">R324&amp;". "&amp;S324</f>
        <v>16. Paz, justicia e instituciones sólidas</v>
      </c>
      <c r="U324" s="3">
        <v>1</v>
      </c>
      <c r="V324" s="4" t="s">
        <v>34</v>
      </c>
      <c r="W324" s="3">
        <v>7</v>
      </c>
      <c r="X324" s="4" t="s">
        <v>235</v>
      </c>
      <c r="Y324" s="3">
        <v>2</v>
      </c>
      <c r="Z324" s="4" t="s">
        <v>236</v>
      </c>
      <c r="AA324" s="54" t="s">
        <v>16485</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8" t="str">
        <f t="shared" si="5"/>
        <v>16. Paz, justicia e instituciones sólidas</v>
      </c>
      <c r="U325" s="3">
        <v>1</v>
      </c>
      <c r="V325" s="4" t="s">
        <v>34</v>
      </c>
      <c r="W325" s="3">
        <v>3</v>
      </c>
      <c r="X325" s="4" t="s">
        <v>37</v>
      </c>
      <c r="Y325" s="3">
        <v>4</v>
      </c>
      <c r="Z325" s="4" t="s">
        <v>252</v>
      </c>
      <c r="AA325" s="54"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9">
        <v>59665308</v>
      </c>
    </row>
    <row r="326" spans="1:77" ht="15.75">
      <c r="A326" s="51"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8" t="str">
        <f t="shared" si="5"/>
        <v xml:space="preserve">5. Igualdad de género </v>
      </c>
      <c r="U326" s="3">
        <v>1</v>
      </c>
      <c r="V326" s="4" t="s">
        <v>34</v>
      </c>
      <c r="W326" s="3">
        <v>2</v>
      </c>
      <c r="X326" s="4" t="s">
        <v>269</v>
      </c>
      <c r="Y326" s="3">
        <v>4</v>
      </c>
      <c r="Z326" s="4" t="s">
        <v>270</v>
      </c>
      <c r="AA326" s="54" t="s">
        <v>16486</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9">
        <v>130233</v>
      </c>
    </row>
    <row r="327" spans="1:77" ht="15.75">
      <c r="A327" s="51"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8" t="str">
        <f t="shared" si="5"/>
        <v xml:space="preserve">10. Reducción de las desigualdades </v>
      </c>
      <c r="U327" s="3">
        <v>1</v>
      </c>
      <c r="V327" s="4" t="s">
        <v>34</v>
      </c>
      <c r="W327" s="3">
        <v>2</v>
      </c>
      <c r="X327" s="4" t="s">
        <v>269</v>
      </c>
      <c r="Y327" s="3">
        <v>4</v>
      </c>
      <c r="Z327" s="4" t="s">
        <v>270</v>
      </c>
      <c r="AA327" s="54" t="s">
        <v>16486</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8" t="str">
        <f t="shared" si="5"/>
        <v xml:space="preserve">10. Reducción de las desigualdades </v>
      </c>
      <c r="U328" s="3" t="s">
        <v>349</v>
      </c>
      <c r="V328" s="4" t="s">
        <v>350</v>
      </c>
      <c r="W328" s="3" t="s">
        <v>351</v>
      </c>
      <c r="X328" s="4" t="s">
        <v>352</v>
      </c>
      <c r="Y328" s="3"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8" t="str">
        <f t="shared" si="5"/>
        <v xml:space="preserve">10. Reducción de las desigualdades </v>
      </c>
      <c r="U329" s="3">
        <v>2</v>
      </c>
      <c r="V329" s="4" t="s">
        <v>350</v>
      </c>
      <c r="W329" s="3">
        <v>6</v>
      </c>
      <c r="X329" s="4" t="s">
        <v>352</v>
      </c>
      <c r="Y329" s="3" t="s">
        <v>349</v>
      </c>
      <c r="Z329" s="4" t="s">
        <v>1342</v>
      </c>
      <c r="AA329" s="54" t="s">
        <v>16503</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8" t="str">
        <f t="shared" si="5"/>
        <v>11. Ciudades y comunidades sostenibles</v>
      </c>
      <c r="U330" s="3">
        <v>2</v>
      </c>
      <c r="V330" s="4" t="s">
        <v>350</v>
      </c>
      <c r="W330" s="3">
        <v>4</v>
      </c>
      <c r="X330" s="4" t="s">
        <v>1039</v>
      </c>
      <c r="Y330" s="3">
        <v>4</v>
      </c>
      <c r="Z330" s="4" t="s">
        <v>5324</v>
      </c>
      <c r="AA330" s="54" t="s">
        <v>16517</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8" t="str">
        <f t="shared" si="5"/>
        <v xml:space="preserve">10. Reducción de las desigualdades </v>
      </c>
      <c r="U331" s="3">
        <v>2</v>
      </c>
      <c r="V331" s="4" t="s">
        <v>350</v>
      </c>
      <c r="W331" s="3">
        <v>6</v>
      </c>
      <c r="X331" s="4" t="s">
        <v>352</v>
      </c>
      <c r="Y331" s="3">
        <v>8</v>
      </c>
      <c r="Z331" s="4" t="s">
        <v>354</v>
      </c>
      <c r="AA331" s="54"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8" t="str">
        <f t="shared" si="5"/>
        <v>4. Educación de calidad</v>
      </c>
      <c r="U332" s="3">
        <v>2</v>
      </c>
      <c r="V332" s="4" t="s">
        <v>350</v>
      </c>
      <c r="W332" s="3">
        <v>5</v>
      </c>
      <c r="X332" s="4" t="s">
        <v>693</v>
      </c>
      <c r="Y332" s="3">
        <v>2</v>
      </c>
      <c r="Z332" s="4" t="s">
        <v>5354</v>
      </c>
      <c r="AA332" s="54" t="s">
        <v>16518</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8" t="str">
        <f t="shared" si="5"/>
        <v>11. Ciudades y comunidades sostenibles</v>
      </c>
      <c r="U333" s="3">
        <v>2</v>
      </c>
      <c r="V333" s="4" t="s">
        <v>350</v>
      </c>
      <c r="W333" s="3">
        <v>1</v>
      </c>
      <c r="X333" s="4" t="s">
        <v>928</v>
      </c>
      <c r="Y333" s="3" t="s">
        <v>840</v>
      </c>
      <c r="Z333" s="4" t="s">
        <v>929</v>
      </c>
      <c r="AA333" s="54" t="s">
        <v>16499</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8" t="str">
        <f t="shared" si="5"/>
        <v>4. Educación de calidad</v>
      </c>
      <c r="U334" s="3">
        <v>2</v>
      </c>
      <c r="V334" s="4" t="s">
        <v>350</v>
      </c>
      <c r="W334" s="3">
        <v>5</v>
      </c>
      <c r="X334" s="4" t="s">
        <v>693</v>
      </c>
      <c r="Y334" s="3">
        <v>6</v>
      </c>
      <c r="Z334" s="4" t="s">
        <v>5372</v>
      </c>
      <c r="AA334" s="54"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8" t="str">
        <f t="shared" si="5"/>
        <v>4. Educación de calidad</v>
      </c>
      <c r="U335" s="3">
        <v>2</v>
      </c>
      <c r="V335" s="4" t="s">
        <v>350</v>
      </c>
      <c r="W335" s="3">
        <v>5</v>
      </c>
      <c r="X335" s="4" t="s">
        <v>693</v>
      </c>
      <c r="Y335" s="3">
        <v>6</v>
      </c>
      <c r="Z335" s="4" t="s">
        <v>5372</v>
      </c>
      <c r="AA335" s="54"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8" t="str">
        <f t="shared" si="5"/>
        <v>11. Ciudades y comunidades sostenibles</v>
      </c>
      <c r="U336" s="3">
        <v>2</v>
      </c>
      <c r="V336" s="4" t="s">
        <v>350</v>
      </c>
      <c r="W336" s="3">
        <v>2</v>
      </c>
      <c r="X336" s="4" t="s">
        <v>783</v>
      </c>
      <c r="Y336" s="3">
        <v>2</v>
      </c>
      <c r="Z336" s="4" t="s">
        <v>1720</v>
      </c>
      <c r="AA336" s="54" t="s">
        <v>16508</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9">
        <v>2700200</v>
      </c>
    </row>
    <row r="337" spans="1:200" ht="15.75">
      <c r="A337" s="51"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8" t="str">
        <f t="shared" si="5"/>
        <v>15. Vida de ecosistemas terrestres</v>
      </c>
      <c r="U337" s="3">
        <v>2</v>
      </c>
      <c r="V337" s="4" t="s">
        <v>350</v>
      </c>
      <c r="W337" s="3" t="s">
        <v>497</v>
      </c>
      <c r="X337" s="4" t="s">
        <v>928</v>
      </c>
      <c r="Y337" s="3">
        <v>6</v>
      </c>
      <c r="Z337" s="4" t="s">
        <v>1404</v>
      </c>
      <c r="AA337" s="54"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8" t="str">
        <f t="shared" si="5"/>
        <v>11. Ciudades y comunidades sostenibles</v>
      </c>
      <c r="U338" s="3">
        <v>2</v>
      </c>
      <c r="V338" s="4" t="s">
        <v>350</v>
      </c>
      <c r="W338" s="3">
        <v>2</v>
      </c>
      <c r="X338" s="4" t="s">
        <v>783</v>
      </c>
      <c r="Y338" s="3">
        <v>2</v>
      </c>
      <c r="Z338" s="4" t="s">
        <v>1720</v>
      </c>
      <c r="AA338" s="54" t="s">
        <v>16508</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8" t="str">
        <f t="shared" si="5"/>
        <v>11. Ciudades y comunidades sostenibles</v>
      </c>
      <c r="U339" s="3">
        <v>2</v>
      </c>
      <c r="V339" s="4" t="s">
        <v>350</v>
      </c>
      <c r="W339" s="3">
        <v>2</v>
      </c>
      <c r="X339" s="4" t="s">
        <v>783</v>
      </c>
      <c r="Y339" s="3">
        <v>6</v>
      </c>
      <c r="Z339" s="4" t="s">
        <v>1002</v>
      </c>
      <c r="AA339" s="54" t="s">
        <v>16497</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8" t="str">
        <f t="shared" si="5"/>
        <v>11. Ciudades y comunidades sostenibles</v>
      </c>
      <c r="U340" s="3">
        <v>2</v>
      </c>
      <c r="V340" s="4" t="s">
        <v>350</v>
      </c>
      <c r="W340" s="3">
        <v>2</v>
      </c>
      <c r="X340" s="4" t="s">
        <v>783</v>
      </c>
      <c r="Y340" s="3">
        <v>2</v>
      </c>
      <c r="Z340" s="4" t="s">
        <v>1720</v>
      </c>
      <c r="AA340" s="54" t="s">
        <v>16508</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8" t="str">
        <f t="shared" si="5"/>
        <v xml:space="preserve">3. Salud y bienestar </v>
      </c>
      <c r="U341" s="3">
        <v>2</v>
      </c>
      <c r="V341" s="4" t="s">
        <v>350</v>
      </c>
      <c r="W341" s="3">
        <v>4</v>
      </c>
      <c r="X341" s="4" t="s">
        <v>1039</v>
      </c>
      <c r="Y341" s="3">
        <v>1</v>
      </c>
      <c r="Z341" s="4" t="s">
        <v>1059</v>
      </c>
      <c r="AA341" s="54" t="s">
        <v>16505</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8" t="str">
        <f t="shared" si="5"/>
        <v>11. Ciudades y comunidades sostenibles</v>
      </c>
      <c r="U342" s="3">
        <v>2</v>
      </c>
      <c r="V342" s="4" t="s">
        <v>350</v>
      </c>
      <c r="W342" s="3">
        <v>1</v>
      </c>
      <c r="X342" s="4" t="s">
        <v>928</v>
      </c>
      <c r="Y342" s="3">
        <v>5</v>
      </c>
      <c r="Z342" s="4" t="s">
        <v>3761</v>
      </c>
      <c r="AA342" s="54" t="s">
        <v>16514</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8" t="str">
        <f t="shared" si="5"/>
        <v>16. Paz, justicia e instituciones sólidas</v>
      </c>
      <c r="U343" s="3">
        <v>1</v>
      </c>
      <c r="V343" s="4" t="s">
        <v>34</v>
      </c>
      <c r="W343" s="3">
        <v>7</v>
      </c>
      <c r="X343" s="4" t="s">
        <v>235</v>
      </c>
      <c r="Y343" s="3">
        <v>1</v>
      </c>
      <c r="Z343" s="4" t="s">
        <v>902</v>
      </c>
      <c r="AA343" s="54" t="s">
        <v>16494</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8" t="str">
        <f t="shared" si="5"/>
        <v>11. Ciudades y comunidades sostenibles</v>
      </c>
      <c r="U344" s="3">
        <v>2</v>
      </c>
      <c r="V344" s="4" t="s">
        <v>350</v>
      </c>
      <c r="W344" s="3">
        <v>1</v>
      </c>
      <c r="X344" s="4" t="s">
        <v>928</v>
      </c>
      <c r="Y344" s="3">
        <v>1</v>
      </c>
      <c r="Z344" s="4" t="s">
        <v>950</v>
      </c>
      <c r="AA344" s="54" t="s">
        <v>16500</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8" t="str">
        <f t="shared" si="5"/>
        <v xml:space="preserve">10. Reducción de las desigualdades </v>
      </c>
      <c r="U345" s="3">
        <v>2</v>
      </c>
      <c r="V345" s="4" t="s">
        <v>350</v>
      </c>
      <c r="W345" s="3">
        <v>6</v>
      </c>
      <c r="X345" s="4" t="s">
        <v>352</v>
      </c>
      <c r="Y345" s="3">
        <v>8</v>
      </c>
      <c r="Z345" s="4" t="s">
        <v>354</v>
      </c>
      <c r="AA345" s="54"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8" t="str">
        <f t="shared" si="5"/>
        <v xml:space="preserve">3. Salud y bienestar </v>
      </c>
      <c r="U346" s="3">
        <v>2</v>
      </c>
      <c r="V346" s="4" t="s">
        <v>350</v>
      </c>
      <c r="W346" s="3">
        <v>3</v>
      </c>
      <c r="X346" s="4" t="s">
        <v>973</v>
      </c>
      <c r="Y346" s="3">
        <v>1</v>
      </c>
      <c r="Z346" s="4" t="s">
        <v>5519</v>
      </c>
      <c r="AA346" s="54" t="s">
        <v>16519</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9">
        <v>12150000</v>
      </c>
    </row>
    <row r="347" spans="1:200" ht="15.75">
      <c r="A347" s="51"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8" t="str">
        <f t="shared" si="5"/>
        <v>11. Ciudades y comunidades sostenibles</v>
      </c>
      <c r="U347" s="3">
        <v>2</v>
      </c>
      <c r="V347" s="4" t="s">
        <v>350</v>
      </c>
      <c r="W347" s="3">
        <v>4</v>
      </c>
      <c r="X347" s="4" t="s">
        <v>1039</v>
      </c>
      <c r="Y347" s="3">
        <v>2</v>
      </c>
      <c r="Z347" s="4" t="s">
        <v>1040</v>
      </c>
      <c r="AA347" s="54" t="s">
        <v>16504</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8" t="str">
        <f t="shared" si="5"/>
        <v xml:space="preserve">5. Igualdad de género </v>
      </c>
      <c r="U348" s="3">
        <v>2</v>
      </c>
      <c r="V348" s="4" t="s">
        <v>350</v>
      </c>
      <c r="W348" s="3">
        <v>6</v>
      </c>
      <c r="X348" s="4" t="s">
        <v>352</v>
      </c>
      <c r="Y348" s="3">
        <v>8</v>
      </c>
      <c r="Z348" s="4" t="s">
        <v>354</v>
      </c>
      <c r="AA348" s="54"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8" t="str">
        <f t="shared" si="5"/>
        <v>11. Ciudades y comunidades sostenibles</v>
      </c>
      <c r="U349" s="3">
        <v>2</v>
      </c>
      <c r="V349" s="4" t="s">
        <v>350</v>
      </c>
      <c r="W349" s="3">
        <v>4</v>
      </c>
      <c r="X349" s="4" t="s">
        <v>1039</v>
      </c>
      <c r="Y349" s="3">
        <v>2</v>
      </c>
      <c r="Z349" s="4" t="s">
        <v>1040</v>
      </c>
      <c r="AA349" s="54" t="s">
        <v>16504</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9">
        <v>49260000</v>
      </c>
    </row>
    <row r="350" spans="1:200" ht="15.75">
      <c r="A350" s="51"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8" t="str">
        <f t="shared" si="5"/>
        <v xml:space="preserve">10. Reducción de las desigualdades </v>
      </c>
      <c r="U350" s="3">
        <v>2</v>
      </c>
      <c r="V350" s="4" t="s">
        <v>350</v>
      </c>
      <c r="W350" s="3" t="s">
        <v>351</v>
      </c>
      <c r="X350" s="4" t="s">
        <v>352</v>
      </c>
      <c r="Y350" s="3" t="s">
        <v>353</v>
      </c>
      <c r="Z350" s="4" t="s">
        <v>354</v>
      </c>
      <c r="AA350" s="54"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9">
        <v>10000000</v>
      </c>
      <c r="BZ350" t="s">
        <v>5530</v>
      </c>
    </row>
    <row r="351" spans="1:200" ht="15.75">
      <c r="A351" s="51"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8" t="str">
        <f t="shared" si="5"/>
        <v>11. Ciudades y comunidades sostenibles</v>
      </c>
      <c r="U351" s="3">
        <v>2</v>
      </c>
      <c r="V351" s="4" t="s">
        <v>350</v>
      </c>
      <c r="W351" s="3">
        <v>2</v>
      </c>
      <c r="X351" s="4" t="s">
        <v>783</v>
      </c>
      <c r="Y351" s="3">
        <v>1</v>
      </c>
      <c r="Z351" s="4" t="s">
        <v>784</v>
      </c>
      <c r="AA351" s="54" t="s">
        <v>16492</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4291973</v>
      </c>
    </row>
    <row r="352" spans="1:200" ht="15.75">
      <c r="A352" s="51"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8" t="str">
        <f t="shared" si="5"/>
        <v xml:space="preserve">10. Reducción de las desigualdades </v>
      </c>
      <c r="U352" s="3">
        <v>2</v>
      </c>
      <c r="V352" s="4" t="s">
        <v>350</v>
      </c>
      <c r="W352" s="3">
        <v>6</v>
      </c>
      <c r="X352" s="4" t="s">
        <v>352</v>
      </c>
      <c r="Y352" s="3">
        <v>8</v>
      </c>
      <c r="Z352" s="4" t="s">
        <v>354</v>
      </c>
      <c r="AA352" s="54"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5000000</v>
      </c>
    </row>
    <row r="353" spans="1:118" ht="15.75">
      <c r="A353" s="51"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8" t="str">
        <f t="shared" si="5"/>
        <v xml:space="preserve">3. Salud y bienestar </v>
      </c>
      <c r="U353" s="3">
        <v>2</v>
      </c>
      <c r="V353" s="4" t="s">
        <v>350</v>
      </c>
      <c r="W353" s="3">
        <v>4</v>
      </c>
      <c r="X353" s="4" t="s">
        <v>1039</v>
      </c>
      <c r="Y353" s="3">
        <v>1</v>
      </c>
      <c r="Z353" s="4" t="s">
        <v>1059</v>
      </c>
      <c r="AA353" s="54" t="s">
        <v>16505</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4000000</v>
      </c>
    </row>
    <row r="354" spans="1:118" ht="15.75">
      <c r="A354" s="51"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8" t="str">
        <f t="shared" si="5"/>
        <v xml:space="preserve">6. Agua limpia y saneamiento </v>
      </c>
      <c r="U354" s="3" t="s">
        <v>349</v>
      </c>
      <c r="V354" s="4" t="s">
        <v>350</v>
      </c>
      <c r="W354" s="3">
        <v>2</v>
      </c>
      <c r="X354" s="4" t="s">
        <v>783</v>
      </c>
      <c r="Y354" s="3" t="s">
        <v>528</v>
      </c>
      <c r="Z354" s="4" t="s">
        <v>1301</v>
      </c>
      <c r="AA354" s="54" t="s">
        <v>16496</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8" t="str">
        <f t="shared" si="5"/>
        <v>11. Ciudades y comunidades sostenibles</v>
      </c>
      <c r="U355" s="3" t="s">
        <v>349</v>
      </c>
      <c r="V355" s="4" t="s">
        <v>350</v>
      </c>
      <c r="W355" s="3" t="s">
        <v>349</v>
      </c>
      <c r="X355" s="4" t="s">
        <v>783</v>
      </c>
      <c r="Y355" s="3" t="s">
        <v>497</v>
      </c>
      <c r="Z355" s="4" t="s">
        <v>784</v>
      </c>
      <c r="AA355" s="54" t="s">
        <v>16492</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9">
        <v>10930000</v>
      </c>
    </row>
    <row r="356" spans="1:118" ht="15.75">
      <c r="A356" s="51"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8" t="str">
        <f t="shared" si="5"/>
        <v>11. Ciudades y comunidades sostenibles</v>
      </c>
      <c r="U356" s="3">
        <v>2</v>
      </c>
      <c r="V356" s="4" t="s">
        <v>350</v>
      </c>
      <c r="W356" s="3">
        <v>2</v>
      </c>
      <c r="X356" s="4" t="s">
        <v>783</v>
      </c>
      <c r="Y356" s="3">
        <v>1</v>
      </c>
      <c r="Z356" s="4" t="s">
        <v>784</v>
      </c>
      <c r="AA356" s="54" t="s">
        <v>16492</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9">
        <v>83010000</v>
      </c>
    </row>
    <row r="357" spans="1:118" ht="15.75">
      <c r="A357" s="51"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8" t="str">
        <f t="shared" si="5"/>
        <v>16. Paz, justicia e instituciones sólidas</v>
      </c>
      <c r="U357" s="3">
        <v>1</v>
      </c>
      <c r="V357" s="4" t="s">
        <v>34</v>
      </c>
      <c r="W357" s="3">
        <v>7</v>
      </c>
      <c r="X357" s="4" t="s">
        <v>235</v>
      </c>
      <c r="Y357" s="3">
        <v>1</v>
      </c>
      <c r="Z357" s="4" t="s">
        <v>902</v>
      </c>
      <c r="AA357" s="54" t="s">
        <v>16494</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93000000</v>
      </c>
    </row>
    <row r="358" spans="1:118" ht="15.75">
      <c r="A358" s="51"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8" t="str">
        <f t="shared" si="5"/>
        <v xml:space="preserve">10. Reducción de las desigualdades </v>
      </c>
      <c r="U358" s="3" t="s">
        <v>349</v>
      </c>
      <c r="V358" s="4" t="s">
        <v>350</v>
      </c>
      <c r="W358" s="3" t="s">
        <v>351</v>
      </c>
      <c r="X358" s="4" t="s">
        <v>352</v>
      </c>
      <c r="Y358" s="3" t="s">
        <v>353</v>
      </c>
      <c r="Z358" s="4" t="s">
        <v>354</v>
      </c>
      <c r="AA358" s="54"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9">
        <v>51375610</v>
      </c>
    </row>
    <row r="359" spans="1:118" ht="15.75">
      <c r="A359" s="51"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8" t="str">
        <f t="shared" si="5"/>
        <v>11. Ciudades y comunidades sostenibles</v>
      </c>
      <c r="U359" s="3">
        <v>1</v>
      </c>
      <c r="V359" s="4" t="s">
        <v>34</v>
      </c>
      <c r="W359" s="3">
        <v>3</v>
      </c>
      <c r="X359" s="4" t="s">
        <v>37</v>
      </c>
      <c r="Y359" s="3">
        <v>2</v>
      </c>
      <c r="Z359" s="4" t="s">
        <v>1685</v>
      </c>
      <c r="AA359" s="54" t="s">
        <v>16507</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9">
        <v>5000000</v>
      </c>
    </row>
    <row r="360" spans="1:118" ht="15.75">
      <c r="A360" s="51"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8" t="str">
        <f t="shared" si="5"/>
        <v xml:space="preserve">10. Reducción de las desigualdades </v>
      </c>
      <c r="U360" s="3">
        <v>2</v>
      </c>
      <c r="V360" s="4" t="s">
        <v>350</v>
      </c>
      <c r="W360" s="3" t="s">
        <v>351</v>
      </c>
      <c r="X360" s="4" t="s">
        <v>352</v>
      </c>
      <c r="Y360" s="3" t="s">
        <v>353</v>
      </c>
      <c r="Z360" s="4" t="s">
        <v>354</v>
      </c>
      <c r="AA360" s="54"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9">
        <v>380554414</v>
      </c>
    </row>
    <row r="361" spans="1:118" ht="15.75">
      <c r="A361" s="51"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8" t="str">
        <f t="shared" si="5"/>
        <v>11. Ciudades y comunidades sostenibles</v>
      </c>
      <c r="U361" s="3">
        <v>2</v>
      </c>
      <c r="V361" s="4" t="s">
        <v>350</v>
      </c>
      <c r="W361" s="3">
        <v>1</v>
      </c>
      <c r="X361" s="4" t="s">
        <v>928</v>
      </c>
      <c r="Y361" s="3">
        <v>1</v>
      </c>
      <c r="Z361" s="4" t="s">
        <v>950</v>
      </c>
      <c r="AA361" s="54" t="s">
        <v>16500</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9">
        <v>1618161085.0599999</v>
      </c>
    </row>
    <row r="362" spans="1:118" ht="15.75">
      <c r="A362" s="51"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8" t="str">
        <f t="shared" si="5"/>
        <v xml:space="preserve">6. Agua limpia y saneamiento </v>
      </c>
      <c r="U362" s="3">
        <v>2</v>
      </c>
      <c r="V362" s="4" t="s">
        <v>350</v>
      </c>
      <c r="W362" s="3">
        <v>2</v>
      </c>
      <c r="X362" s="4" t="s">
        <v>783</v>
      </c>
      <c r="Y362" s="3">
        <v>3</v>
      </c>
      <c r="Z362" s="4" t="s">
        <v>1301</v>
      </c>
      <c r="AA362" s="54" t="s">
        <v>16496</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200000</v>
      </c>
    </row>
    <row r="363" spans="1:118" ht="15.75">
      <c r="A363" s="51"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8" t="str">
        <f t="shared" si="5"/>
        <v>11. Ciudades y comunidades sostenibles</v>
      </c>
      <c r="U363" s="3">
        <v>2</v>
      </c>
      <c r="V363" s="4" t="s">
        <v>350</v>
      </c>
      <c r="W363" s="3">
        <v>2</v>
      </c>
      <c r="X363" s="4" t="s">
        <v>783</v>
      </c>
      <c r="Y363" s="3">
        <v>1</v>
      </c>
      <c r="Z363" s="4" t="s">
        <v>784</v>
      </c>
      <c r="AA363" s="54" t="s">
        <v>16492</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51" t="s">
        <v>120</v>
      </c>
      <c r="BX363" s="51" t="s">
        <v>122</v>
      </c>
      <c r="BY363" s="69">
        <v>162198873</v>
      </c>
      <c r="BZ363" s="15"/>
      <c r="DK363" s="15"/>
      <c r="DL363" s="15"/>
      <c r="DM363" s="15"/>
      <c r="DN363" s="15"/>
    </row>
    <row r="364" spans="1:118" ht="15.75">
      <c r="A364" s="51"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8" t="str">
        <f t="shared" si="5"/>
        <v xml:space="preserve">10. Reducción de las desigualdades </v>
      </c>
      <c r="U364" s="3">
        <v>1</v>
      </c>
      <c r="V364" s="4" t="s">
        <v>34</v>
      </c>
      <c r="W364" s="3" t="s">
        <v>349</v>
      </c>
      <c r="X364" s="4" t="s">
        <v>269</v>
      </c>
      <c r="Y364" s="3" t="s">
        <v>349</v>
      </c>
      <c r="Z364" s="4" t="s">
        <v>3892</v>
      </c>
      <c r="AA364" s="54" t="s">
        <v>16515</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9">
        <v>500000</v>
      </c>
    </row>
    <row r="365" spans="1:118" ht="15.75">
      <c r="A365" s="51"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8" t="str">
        <f t="shared" si="5"/>
        <v>16. Paz, justicia e instituciones sólidas</v>
      </c>
      <c r="U365" s="3">
        <v>1</v>
      </c>
      <c r="V365" s="4" t="s">
        <v>34</v>
      </c>
      <c r="W365" s="3">
        <v>7</v>
      </c>
      <c r="X365" s="4" t="s">
        <v>235</v>
      </c>
      <c r="Y365" s="3">
        <v>2</v>
      </c>
      <c r="Z365" s="4" t="s">
        <v>236</v>
      </c>
      <c r="AA365" s="54" t="s">
        <v>16485</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150000</v>
      </c>
    </row>
    <row r="366" spans="1:118" ht="15.75">
      <c r="A366" s="51"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8" t="str">
        <f t="shared" si="5"/>
        <v>16. Paz, justicia e instituciones sólidas</v>
      </c>
      <c r="U366" s="3">
        <v>1</v>
      </c>
      <c r="V366" s="4" t="s">
        <v>34</v>
      </c>
      <c r="W366" s="3">
        <v>3</v>
      </c>
      <c r="X366" s="4" t="s">
        <v>37</v>
      </c>
      <c r="Y366" s="3">
        <v>4</v>
      </c>
      <c r="Z366" s="4" t="s">
        <v>252</v>
      </c>
      <c r="AA366" s="54"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9">
        <v>350000</v>
      </c>
    </row>
    <row r="367" spans="1:118" ht="15.75">
      <c r="A367" s="51"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8" t="str">
        <f t="shared" si="5"/>
        <v xml:space="preserve">5. Igualdad de género </v>
      </c>
      <c r="U367" s="3">
        <v>1</v>
      </c>
      <c r="V367" s="4" t="s">
        <v>34</v>
      </c>
      <c r="W367" s="3">
        <v>2</v>
      </c>
      <c r="X367" s="4" t="s">
        <v>269</v>
      </c>
      <c r="Y367" s="3">
        <v>4</v>
      </c>
      <c r="Z367" s="4" t="s">
        <v>270</v>
      </c>
      <c r="AA367" s="54" t="s">
        <v>16486</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9">
        <v>2750000</v>
      </c>
    </row>
    <row r="368" spans="1:118" ht="15.75">
      <c r="A368" s="51"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8" t="str">
        <f t="shared" si="5"/>
        <v xml:space="preserve">10. Reducción de las desigualdades </v>
      </c>
      <c r="U368" s="3">
        <v>1</v>
      </c>
      <c r="V368" s="4" t="s">
        <v>34</v>
      </c>
      <c r="W368" s="3">
        <v>2</v>
      </c>
      <c r="X368" s="4" t="s">
        <v>269</v>
      </c>
      <c r="Y368" s="3">
        <v>4</v>
      </c>
      <c r="Z368" s="4" t="s">
        <v>270</v>
      </c>
      <c r="AA368" s="54" t="s">
        <v>16486</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145314306</v>
      </c>
    </row>
    <row r="369" spans="1:77" ht="15.75">
      <c r="A369" s="51"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8" t="str">
        <f t="shared" si="5"/>
        <v>16. Paz, justicia e instituciones sólidas</v>
      </c>
      <c r="U369" s="3">
        <v>1</v>
      </c>
      <c r="V369" s="4" t="s">
        <v>34</v>
      </c>
      <c r="W369" s="3">
        <v>7</v>
      </c>
      <c r="X369" s="4" t="s">
        <v>235</v>
      </c>
      <c r="Y369" s="3">
        <v>1</v>
      </c>
      <c r="Z369" s="4" t="s">
        <v>902</v>
      </c>
      <c r="AA369" s="54" t="s">
        <v>16494</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9">
        <v>3500000</v>
      </c>
    </row>
    <row r="370" spans="1:77" ht="15.75">
      <c r="A370" s="51"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8" t="str">
        <f t="shared" si="5"/>
        <v>16. Paz, justicia e instituciones sólidas</v>
      </c>
      <c r="U370" s="3">
        <v>1</v>
      </c>
      <c r="V370" s="4" t="s">
        <v>34</v>
      </c>
      <c r="W370" s="3">
        <v>7</v>
      </c>
      <c r="X370" s="4" t="s">
        <v>235</v>
      </c>
      <c r="Y370" s="3">
        <v>2</v>
      </c>
      <c r="Z370" s="4" t="s">
        <v>236</v>
      </c>
      <c r="AA370" s="54" t="s">
        <v>16485</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9">
        <v>4191408</v>
      </c>
    </row>
    <row r="371" spans="1:77" ht="15.75">
      <c r="A371" s="51"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8" t="str">
        <f t="shared" si="5"/>
        <v>16. Paz, justicia e instituciones sólidas</v>
      </c>
      <c r="U371" s="3">
        <v>1</v>
      </c>
      <c r="V371" s="4" t="s">
        <v>34</v>
      </c>
      <c r="W371" s="3">
        <v>3</v>
      </c>
      <c r="X371" s="4" t="s">
        <v>37</v>
      </c>
      <c r="Y371" s="3">
        <v>4</v>
      </c>
      <c r="Z371" s="4" t="s">
        <v>252</v>
      </c>
      <c r="AA371" s="54"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4100000</v>
      </c>
    </row>
    <row r="372" spans="1:77" ht="15.75">
      <c r="A372" s="51"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8" t="str">
        <f t="shared" si="5"/>
        <v xml:space="preserve">5. Igualdad de género </v>
      </c>
      <c r="U372" s="3">
        <v>1</v>
      </c>
      <c r="V372" s="4" t="s">
        <v>34</v>
      </c>
      <c r="W372" s="3">
        <v>2</v>
      </c>
      <c r="X372" s="4" t="s">
        <v>269</v>
      </c>
      <c r="Y372" s="3">
        <v>4</v>
      </c>
      <c r="Z372" s="4" t="s">
        <v>270</v>
      </c>
      <c r="AA372" s="54" t="s">
        <v>16486</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11300000</v>
      </c>
    </row>
    <row r="373" spans="1:77" ht="15.75">
      <c r="A373" s="51"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8" t="str">
        <f t="shared" si="5"/>
        <v>11. Ciudades y comunidades sostenibles</v>
      </c>
      <c r="U373" s="3">
        <v>3</v>
      </c>
      <c r="V373" s="4" t="s">
        <v>578</v>
      </c>
      <c r="W373" s="3">
        <v>7</v>
      </c>
      <c r="X373" s="4" t="s">
        <v>4291</v>
      </c>
      <c r="Y373" s="3">
        <v>1</v>
      </c>
      <c r="Z373" s="4" t="s">
        <v>4291</v>
      </c>
      <c r="AA373" s="54" t="s">
        <v>16516</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700000</v>
      </c>
    </row>
    <row r="374" spans="1:77" ht="15.75">
      <c r="A374" s="51"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8" t="str">
        <f t="shared" si="5"/>
        <v>4. Educación de calidad</v>
      </c>
      <c r="U374" s="3">
        <v>2</v>
      </c>
      <c r="V374" s="4" t="s">
        <v>350</v>
      </c>
      <c r="W374" s="3">
        <v>6</v>
      </c>
      <c r="X374" s="4" t="s">
        <v>352</v>
      </c>
      <c r="Y374" s="3">
        <v>5</v>
      </c>
      <c r="Z374" s="4" t="s">
        <v>1756</v>
      </c>
      <c r="AA374" s="54" t="s">
        <v>16509</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8000000</v>
      </c>
    </row>
    <row r="375" spans="1:77" ht="15.75">
      <c r="A375" s="51"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8" t="str">
        <f t="shared" si="5"/>
        <v>4. Educación de calidad</v>
      </c>
      <c r="U375" s="3">
        <v>2</v>
      </c>
      <c r="V375" s="4" t="s">
        <v>350</v>
      </c>
      <c r="W375" s="3">
        <v>6</v>
      </c>
      <c r="X375" s="4" t="s">
        <v>352</v>
      </c>
      <c r="Y375" s="3">
        <v>8</v>
      </c>
      <c r="Z375" s="4" t="s">
        <v>354</v>
      </c>
      <c r="AA375" s="54"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5940000</v>
      </c>
    </row>
    <row r="376" spans="1:77" ht="15.75">
      <c r="A376" s="51"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8" t="str">
        <f t="shared" si="5"/>
        <v xml:space="preserve">3. Salud y bienestar </v>
      </c>
      <c r="U376" s="3">
        <v>2</v>
      </c>
      <c r="V376" s="4" t="s">
        <v>350</v>
      </c>
      <c r="W376" s="3">
        <v>6</v>
      </c>
      <c r="X376" s="4" t="s">
        <v>352</v>
      </c>
      <c r="Y376" s="3">
        <v>1</v>
      </c>
      <c r="Z376" s="4" t="s">
        <v>1535</v>
      </c>
      <c r="AA376" s="54" t="s">
        <v>16506</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129966757</v>
      </c>
    </row>
    <row r="377" spans="1:77" ht="15.75">
      <c r="A377" s="51"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8" t="str">
        <f t="shared" si="5"/>
        <v xml:space="preserve">3. Salud y bienestar </v>
      </c>
      <c r="U377" s="3">
        <v>2</v>
      </c>
      <c r="V377" s="4" t="s">
        <v>350</v>
      </c>
      <c r="W377" s="3">
        <v>4</v>
      </c>
      <c r="X377" s="4" t="s">
        <v>1039</v>
      </c>
      <c r="Y377" s="3">
        <v>1</v>
      </c>
      <c r="Z377" s="4" t="s">
        <v>1059</v>
      </c>
      <c r="AA377" s="54" t="s">
        <v>16505</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1010953994.62</v>
      </c>
    </row>
    <row r="378" spans="1:77" ht="15.75">
      <c r="A378" s="51"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8" t="str">
        <f t="shared" si="5"/>
        <v>12. Producción y consumo responsables</v>
      </c>
      <c r="U378" s="3">
        <v>3</v>
      </c>
      <c r="V378" s="4" t="s">
        <v>578</v>
      </c>
      <c r="W378" s="3">
        <v>2</v>
      </c>
      <c r="X378" s="4" t="s">
        <v>1077</v>
      </c>
      <c r="Y378" s="3">
        <v>1</v>
      </c>
      <c r="Z378" s="4" t="s">
        <v>1078</v>
      </c>
      <c r="AA378" s="54" t="s">
        <v>16495</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3500000</v>
      </c>
    </row>
    <row r="379" spans="1:77" ht="15.75">
      <c r="A379" s="51"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8" t="str">
        <f t="shared" si="5"/>
        <v>12. Producción y consumo responsables</v>
      </c>
      <c r="U379" s="3">
        <v>3</v>
      </c>
      <c r="V379" s="4" t="s">
        <v>578</v>
      </c>
      <c r="W379" s="3">
        <v>2</v>
      </c>
      <c r="X379" s="4" t="s">
        <v>1077</v>
      </c>
      <c r="Y379" s="3">
        <v>1</v>
      </c>
      <c r="Z379" s="4" t="s">
        <v>1078</v>
      </c>
      <c r="AA379" s="54" t="s">
        <v>16495</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578026006</v>
      </c>
    </row>
    <row r="380" spans="1:77" ht="15.75">
      <c r="A380" s="51"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8" t="str">
        <f t="shared" si="5"/>
        <v>11. Ciudades y comunidades sostenibles</v>
      </c>
      <c r="U380" s="3">
        <v>2</v>
      </c>
      <c r="V380" s="4" t="s">
        <v>350</v>
      </c>
      <c r="W380" s="3">
        <v>1</v>
      </c>
      <c r="X380" s="4" t="s">
        <v>928</v>
      </c>
      <c r="Y380" s="3">
        <v>1</v>
      </c>
      <c r="Z380" s="4" t="s">
        <v>950</v>
      </c>
      <c r="AA380" s="54" t="s">
        <v>16500</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77" ht="15.75">
      <c r="A381" s="51"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8" t="str">
        <f t="shared" si="5"/>
        <v xml:space="preserve">10. Reducción de las desigualdades </v>
      </c>
      <c r="U381" s="3">
        <v>2</v>
      </c>
      <c r="V381" s="4" t="s">
        <v>350</v>
      </c>
      <c r="W381" s="3" t="s">
        <v>351</v>
      </c>
      <c r="X381" s="4" t="s">
        <v>352</v>
      </c>
      <c r="Y381" s="3" t="s">
        <v>353</v>
      </c>
      <c r="Z381" s="4" t="s">
        <v>354</v>
      </c>
      <c r="AA381" s="54"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10000000</v>
      </c>
    </row>
    <row r="382" spans="1:77" ht="15.75">
      <c r="A382" s="51"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8" t="str">
        <f t="shared" si="5"/>
        <v xml:space="preserve">3. Salud y bienestar </v>
      </c>
      <c r="U382" s="3">
        <v>2</v>
      </c>
      <c r="V382" s="4" t="s">
        <v>350</v>
      </c>
      <c r="W382" s="3">
        <v>3</v>
      </c>
      <c r="X382" s="4" t="s">
        <v>973</v>
      </c>
      <c r="Y382" s="3">
        <v>5</v>
      </c>
      <c r="Z382" s="4" t="s">
        <v>974</v>
      </c>
      <c r="AA382" s="54" t="s">
        <v>16501</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6000000</v>
      </c>
    </row>
    <row r="383" spans="1:77" ht="15.75">
      <c r="A383" s="51"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8" t="str">
        <f t="shared" si="5"/>
        <v>15. Vida de ecosistemas terrestres</v>
      </c>
      <c r="U383" s="3">
        <v>2</v>
      </c>
      <c r="V383" s="4" t="s">
        <v>350</v>
      </c>
      <c r="W383" s="3">
        <v>2</v>
      </c>
      <c r="X383" s="4" t="s">
        <v>783</v>
      </c>
      <c r="Y383" s="3">
        <v>1</v>
      </c>
      <c r="Z383" s="4" t="s">
        <v>784</v>
      </c>
      <c r="AA383" s="54" t="s">
        <v>16492</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468000</v>
      </c>
    </row>
    <row r="384" spans="1:77" ht="15.75">
      <c r="A384" s="51"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8" t="str">
        <f t="shared" si="5"/>
        <v xml:space="preserve">6. Agua limpia y saneamiento </v>
      </c>
      <c r="U384" s="3">
        <v>2</v>
      </c>
      <c r="V384" s="4" t="s">
        <v>350</v>
      </c>
      <c r="W384" s="3">
        <v>2</v>
      </c>
      <c r="X384" s="4" t="s">
        <v>783</v>
      </c>
      <c r="Y384" s="3">
        <v>3</v>
      </c>
      <c r="Z384" s="4" t="s">
        <v>1301</v>
      </c>
      <c r="AA384" s="54" t="s">
        <v>16496</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1000000</v>
      </c>
    </row>
    <row r="385" spans="1:200" ht="15.75">
      <c r="A385" s="51"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8" t="str">
        <f t="shared" si="5"/>
        <v>16. Paz, justicia e instituciones sólidas</v>
      </c>
      <c r="U385" s="3">
        <v>1</v>
      </c>
      <c r="V385" s="4" t="s">
        <v>34</v>
      </c>
      <c r="W385" s="3">
        <v>3</v>
      </c>
      <c r="X385" s="4" t="s">
        <v>37</v>
      </c>
      <c r="Y385" s="3">
        <v>9</v>
      </c>
      <c r="Z385" s="4" t="s">
        <v>40</v>
      </c>
      <c r="AA385" s="54" t="s">
        <v>16484</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c r="A386" s="51"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8" t="str">
        <f t="shared" si="5"/>
        <v>4. Educación de calidad</v>
      </c>
      <c r="U386" s="3">
        <v>2</v>
      </c>
      <c r="V386" s="4" t="s">
        <v>350</v>
      </c>
      <c r="W386" s="3">
        <v>4</v>
      </c>
      <c r="X386" s="4" t="s">
        <v>1039</v>
      </c>
      <c r="Y386" s="3">
        <v>2</v>
      </c>
      <c r="Z386" s="4" t="s">
        <v>1040</v>
      </c>
      <c r="AA386" s="54" t="s">
        <v>16504</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c r="A387" s="51"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8" t="str">
        <f t="shared" si="5"/>
        <v>11. Ciudades y comunidades sostenibles</v>
      </c>
      <c r="U387" s="3">
        <v>2</v>
      </c>
      <c r="V387" s="4" t="s">
        <v>350</v>
      </c>
      <c r="W387" s="3">
        <v>2</v>
      </c>
      <c r="X387" s="4" t="s">
        <v>783</v>
      </c>
      <c r="Y387" s="3">
        <v>1</v>
      </c>
      <c r="Z387" s="4" t="s">
        <v>784</v>
      </c>
      <c r="AA387" s="54" t="s">
        <v>16492</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c r="A388" s="51"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8" t="str">
        <f t="shared" ref="T388:T451" si="6">R388&amp;". "&amp;S388</f>
        <v xml:space="preserve">10. Reducción de las desigualdades </v>
      </c>
      <c r="U388" s="3">
        <v>1</v>
      </c>
      <c r="V388" s="4" t="s">
        <v>34</v>
      </c>
      <c r="W388" s="3" t="s">
        <v>349</v>
      </c>
      <c r="X388" s="4" t="s">
        <v>269</v>
      </c>
      <c r="Y388" s="3" t="s">
        <v>349</v>
      </c>
      <c r="Z388" s="4" t="s">
        <v>3892</v>
      </c>
      <c r="AA388" s="54" t="s">
        <v>16515</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c r="A389" s="51"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8" t="str">
        <f t="shared" si="6"/>
        <v>16. Paz, justicia e instituciones sólidas</v>
      </c>
      <c r="U389" s="3">
        <v>1</v>
      </c>
      <c r="V389" s="4" t="s">
        <v>34</v>
      </c>
      <c r="W389" s="3">
        <v>2</v>
      </c>
      <c r="X389" s="4" t="s">
        <v>269</v>
      </c>
      <c r="Y389" s="3">
        <v>2</v>
      </c>
      <c r="Z389" s="4" t="s">
        <v>3892</v>
      </c>
      <c r="AA389" s="54" t="s">
        <v>16515</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7884113</v>
      </c>
    </row>
    <row r="390" spans="1:200" ht="15.75">
      <c r="A390" s="51"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8" t="str">
        <f t="shared" si="6"/>
        <v>16. Paz, justicia e instituciones sólidas</v>
      </c>
      <c r="U390" s="3">
        <v>1</v>
      </c>
      <c r="V390" s="4" t="s">
        <v>34</v>
      </c>
      <c r="W390" s="3">
        <v>2</v>
      </c>
      <c r="X390" s="4" t="s">
        <v>269</v>
      </c>
      <c r="Y390" s="3">
        <v>2</v>
      </c>
      <c r="Z390" s="4" t="s">
        <v>3892</v>
      </c>
      <c r="AA390" s="54" t="s">
        <v>16515</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6996200.5499999998</v>
      </c>
    </row>
    <row r="391" spans="1:200" ht="15.75">
      <c r="A391" s="51"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8" t="str">
        <f t="shared" si="6"/>
        <v>16. Paz, justicia e instituciones sólidas</v>
      </c>
      <c r="U391" s="3">
        <v>3</v>
      </c>
      <c r="V391" s="4" t="s">
        <v>578</v>
      </c>
      <c r="W391" s="3">
        <v>4</v>
      </c>
      <c r="X391" s="4" t="s">
        <v>6117</v>
      </c>
      <c r="Y391" s="3">
        <v>3</v>
      </c>
      <c r="Z391" s="4" t="s">
        <v>6118</v>
      </c>
      <c r="AA391" s="54" t="s">
        <v>16520</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4733850</v>
      </c>
    </row>
    <row r="392" spans="1:200" ht="15.75">
      <c r="A392" s="51"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8" t="str">
        <f t="shared" si="6"/>
        <v>16. Paz, justicia e instituciones sólidas</v>
      </c>
      <c r="U392" s="3">
        <v>3</v>
      </c>
      <c r="V392" s="4" t="s">
        <v>578</v>
      </c>
      <c r="W392" s="3">
        <v>4</v>
      </c>
      <c r="X392" s="4" t="s">
        <v>6117</v>
      </c>
      <c r="Y392" s="3">
        <v>3</v>
      </c>
      <c r="Z392" s="4" t="s">
        <v>6118</v>
      </c>
      <c r="AA392" s="54" t="s">
        <v>16520</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28016868.73</v>
      </c>
    </row>
    <row r="393" spans="1:200" ht="15.75">
      <c r="A393" s="51"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8" t="str">
        <f t="shared" si="6"/>
        <v>16. Paz, justicia e instituciones sólidas</v>
      </c>
      <c r="U393" s="3">
        <v>1</v>
      </c>
      <c r="V393" s="4" t="s">
        <v>34</v>
      </c>
      <c r="W393" s="3">
        <v>7</v>
      </c>
      <c r="X393" s="4" t="s">
        <v>235</v>
      </c>
      <c r="Y393" s="3">
        <v>2</v>
      </c>
      <c r="Z393" s="4" t="s">
        <v>236</v>
      </c>
      <c r="AA393" s="54" t="s">
        <v>16485</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1520000</v>
      </c>
    </row>
    <row r="394" spans="1:200" ht="15.75">
      <c r="A394" s="51"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8" t="str">
        <f t="shared" si="6"/>
        <v>16. Paz, justicia e instituciones sólidas</v>
      </c>
      <c r="U394" s="3">
        <v>1</v>
      </c>
      <c r="V394" s="4" t="s">
        <v>34</v>
      </c>
      <c r="W394" s="3">
        <v>3</v>
      </c>
      <c r="X394" s="4" t="s">
        <v>37</v>
      </c>
      <c r="Y394" s="3">
        <v>4</v>
      </c>
      <c r="Z394" s="4" t="s">
        <v>252</v>
      </c>
      <c r="AA394" s="54"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30071776</v>
      </c>
    </row>
    <row r="395" spans="1:200" ht="15.75">
      <c r="A395" s="51"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8" t="str">
        <f t="shared" si="6"/>
        <v xml:space="preserve">5. Igualdad de género </v>
      </c>
      <c r="U395" s="3">
        <v>1</v>
      </c>
      <c r="V395" s="4" t="s">
        <v>34</v>
      </c>
      <c r="W395" s="3">
        <v>2</v>
      </c>
      <c r="X395" s="4" t="s">
        <v>269</v>
      </c>
      <c r="Y395" s="3">
        <v>4</v>
      </c>
      <c r="Z395" s="4" t="s">
        <v>270</v>
      </c>
      <c r="AA395" s="54" t="s">
        <v>16486</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2620000</v>
      </c>
    </row>
    <row r="396" spans="1:200" ht="15.75">
      <c r="A396" s="51"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8" t="str">
        <f t="shared" si="6"/>
        <v xml:space="preserve">10. Reducción de las desigualdades </v>
      </c>
      <c r="U396" s="3">
        <v>1</v>
      </c>
      <c r="V396" s="4" t="s">
        <v>34</v>
      </c>
      <c r="W396" s="3">
        <v>2</v>
      </c>
      <c r="X396" s="4" t="s">
        <v>269</v>
      </c>
      <c r="Y396" s="3">
        <v>4</v>
      </c>
      <c r="Z396" s="4" t="s">
        <v>270</v>
      </c>
      <c r="AA396" s="54" t="s">
        <v>16486</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1620000</v>
      </c>
    </row>
    <row r="397" spans="1:200" ht="15.75">
      <c r="A397" s="51"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8" t="str">
        <f t="shared" si="6"/>
        <v>16. Paz, justicia e instituciones sólidas</v>
      </c>
      <c r="U397" s="3">
        <v>1</v>
      </c>
      <c r="V397" s="4" t="s">
        <v>34</v>
      </c>
      <c r="W397" s="3">
        <v>2</v>
      </c>
      <c r="X397" s="4" t="s">
        <v>269</v>
      </c>
      <c r="Y397" s="3">
        <v>4</v>
      </c>
      <c r="Z397" s="4" t="s">
        <v>270</v>
      </c>
      <c r="AA397" s="54" t="s">
        <v>16486</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8925007.9099999983</v>
      </c>
    </row>
    <row r="398" spans="1:200" s="15" customFormat="1" ht="15.75">
      <c r="A398" s="51"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8" t="str">
        <f t="shared" si="6"/>
        <v>16. Paz, justicia e instituciones sólidas</v>
      </c>
      <c r="U398" s="3">
        <v>1</v>
      </c>
      <c r="V398" s="4" t="s">
        <v>34</v>
      </c>
      <c r="W398" s="3">
        <v>7</v>
      </c>
      <c r="X398" s="4" t="s">
        <v>235</v>
      </c>
      <c r="Y398" s="3">
        <v>2</v>
      </c>
      <c r="Z398" s="4" t="s">
        <v>236</v>
      </c>
      <c r="AA398" s="54" t="s">
        <v>16485</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9">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51"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8" t="str">
        <f t="shared" si="6"/>
        <v>16. Paz, justicia e instituciones sólidas</v>
      </c>
      <c r="U399" s="3">
        <v>1</v>
      </c>
      <c r="V399" s="4" t="s">
        <v>34</v>
      </c>
      <c r="W399" s="3">
        <v>3</v>
      </c>
      <c r="X399" s="4" t="s">
        <v>37</v>
      </c>
      <c r="Y399" s="3">
        <v>4</v>
      </c>
      <c r="Z399" s="4" t="s">
        <v>252</v>
      </c>
      <c r="AA399" s="54"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v>
      </c>
    </row>
    <row r="400" spans="1:200" ht="15.75">
      <c r="A400" s="51"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8" t="str">
        <f t="shared" si="6"/>
        <v xml:space="preserve">5. Igualdad de género </v>
      </c>
      <c r="U400" s="3">
        <v>1</v>
      </c>
      <c r="V400" s="4" t="s">
        <v>34</v>
      </c>
      <c r="W400" s="3">
        <v>2</v>
      </c>
      <c r="X400" s="4" t="s">
        <v>269</v>
      </c>
      <c r="Y400" s="3">
        <v>4</v>
      </c>
      <c r="Z400" s="4" t="s">
        <v>270</v>
      </c>
      <c r="AA400" s="54" t="s">
        <v>16486</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9">
        <v>5000</v>
      </c>
    </row>
    <row r="401" spans="1:77" ht="15.75">
      <c r="A401" s="51"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8" t="str">
        <f t="shared" si="6"/>
        <v xml:space="preserve">10. Reducción de las desigualdades </v>
      </c>
      <c r="U401" s="3">
        <v>1</v>
      </c>
      <c r="V401" s="4" t="s">
        <v>34</v>
      </c>
      <c r="W401" s="3">
        <v>2</v>
      </c>
      <c r="X401" s="4" t="s">
        <v>269</v>
      </c>
      <c r="Y401" s="3">
        <v>4</v>
      </c>
      <c r="Z401" s="4" t="s">
        <v>270</v>
      </c>
      <c r="AA401" s="54" t="s">
        <v>16486</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5000</v>
      </c>
    </row>
    <row r="402" spans="1:77" ht="15.75">
      <c r="A402" s="51"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8" t="str">
        <f t="shared" si="6"/>
        <v xml:space="preserve">10. Reducción de las desigualdades </v>
      </c>
      <c r="U402" s="3" t="s">
        <v>349</v>
      </c>
      <c r="V402" s="4" t="s">
        <v>350</v>
      </c>
      <c r="W402" s="3" t="s">
        <v>351</v>
      </c>
      <c r="X402" s="4" t="s">
        <v>352</v>
      </c>
      <c r="Y402" s="3" t="s">
        <v>353</v>
      </c>
      <c r="Z402" s="4" t="s">
        <v>354</v>
      </c>
      <c r="AA402" s="54"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9">
        <v>5000</v>
      </c>
    </row>
    <row r="403" spans="1:77" ht="15.75">
      <c r="A403" s="51"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8" t="str">
        <f t="shared" si="6"/>
        <v xml:space="preserve">10. Reducción de las desigualdades </v>
      </c>
      <c r="U403" s="3">
        <v>1</v>
      </c>
      <c r="V403" s="4" t="s">
        <v>34</v>
      </c>
      <c r="W403" s="3">
        <v>2</v>
      </c>
      <c r="X403" s="4" t="s">
        <v>269</v>
      </c>
      <c r="Y403" s="3">
        <v>4</v>
      </c>
      <c r="Z403" s="4" t="s">
        <v>270</v>
      </c>
      <c r="AA403" s="54" t="s">
        <v>16486</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1427621</v>
      </c>
    </row>
    <row r="404" spans="1:77" ht="15.75">
      <c r="A404" s="51"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8" t="str">
        <f t="shared" si="6"/>
        <v>16. Paz, justicia e instituciones sólidas</v>
      </c>
      <c r="U404" s="3">
        <v>1</v>
      </c>
      <c r="V404" s="4" t="s">
        <v>34</v>
      </c>
      <c r="W404" s="3">
        <v>7</v>
      </c>
      <c r="X404" s="4" t="s">
        <v>235</v>
      </c>
      <c r="Y404" s="3">
        <v>3</v>
      </c>
      <c r="Z404" s="4" t="s">
        <v>853</v>
      </c>
      <c r="AA404" s="54"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11751354</v>
      </c>
    </row>
    <row r="405" spans="1:77" ht="15.75">
      <c r="A405" s="51"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8" t="str">
        <f t="shared" si="6"/>
        <v>16. Paz, justicia e instituciones sólidas</v>
      </c>
      <c r="U405" s="3">
        <v>1</v>
      </c>
      <c r="V405" s="4" t="s">
        <v>34</v>
      </c>
      <c r="W405" s="3">
        <v>7</v>
      </c>
      <c r="X405" s="4" t="s">
        <v>235</v>
      </c>
      <c r="Y405" s="3" t="s">
        <v>528</v>
      </c>
      <c r="Z405" s="4" t="s">
        <v>853</v>
      </c>
      <c r="AA405" s="54"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7155840.46</v>
      </c>
    </row>
    <row r="406" spans="1:77" ht="15.75">
      <c r="A406" s="51"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8" t="str">
        <f t="shared" si="6"/>
        <v>16. Paz, justicia e instituciones sólidas</v>
      </c>
      <c r="U406" s="3">
        <v>1</v>
      </c>
      <c r="V406" s="4" t="s">
        <v>34</v>
      </c>
      <c r="W406" s="3">
        <v>2</v>
      </c>
      <c r="X406" s="4" t="s">
        <v>269</v>
      </c>
      <c r="Y406" s="3">
        <v>4</v>
      </c>
      <c r="Z406" s="4" t="s">
        <v>270</v>
      </c>
      <c r="AA406" s="54" t="s">
        <v>16486</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2000000</v>
      </c>
    </row>
    <row r="407" spans="1:77" ht="15.75">
      <c r="A407" s="51"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8" t="str">
        <f t="shared" si="6"/>
        <v>16. Paz, justicia e instituciones sólidas</v>
      </c>
      <c r="U407" s="3">
        <v>1</v>
      </c>
      <c r="V407" s="4" t="s">
        <v>34</v>
      </c>
      <c r="W407" s="3">
        <v>2</v>
      </c>
      <c r="X407" s="4" t="s">
        <v>269</v>
      </c>
      <c r="Y407" s="3">
        <v>4</v>
      </c>
      <c r="Z407" s="4" t="s">
        <v>270</v>
      </c>
      <c r="AA407" s="54" t="s">
        <v>16486</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5671992.3500000006</v>
      </c>
    </row>
    <row r="408" spans="1:77" ht="15.75">
      <c r="A408" s="51"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8" t="str">
        <f t="shared" si="6"/>
        <v>16. Paz, justicia e instituciones sólidas</v>
      </c>
      <c r="U408" s="3">
        <v>1</v>
      </c>
      <c r="V408" s="4" t="s">
        <v>34</v>
      </c>
      <c r="W408" s="3">
        <v>7</v>
      </c>
      <c r="X408" s="4" t="s">
        <v>235</v>
      </c>
      <c r="Y408" s="3">
        <v>2</v>
      </c>
      <c r="Z408" s="4" t="s">
        <v>236</v>
      </c>
      <c r="AA408" s="54" t="s">
        <v>16485</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150000</v>
      </c>
    </row>
    <row r="409" spans="1:77" ht="15.75">
      <c r="A409" s="51"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8" t="str">
        <f t="shared" si="6"/>
        <v>16. Paz, justicia e instituciones sólidas</v>
      </c>
      <c r="U409" s="3">
        <v>1</v>
      </c>
      <c r="V409" s="4" t="s">
        <v>34</v>
      </c>
      <c r="W409" s="3">
        <v>3</v>
      </c>
      <c r="X409" s="4" t="s">
        <v>37</v>
      </c>
      <c r="Y409" s="3">
        <v>4</v>
      </c>
      <c r="Z409" s="4" t="s">
        <v>252</v>
      </c>
      <c r="AA409" s="54"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3323906</v>
      </c>
    </row>
    <row r="410" spans="1:77" ht="15.75">
      <c r="A410" s="51"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8" t="str">
        <f t="shared" si="6"/>
        <v xml:space="preserve">5. Igualdad de género </v>
      </c>
      <c r="U410" s="3">
        <v>1</v>
      </c>
      <c r="V410" s="4" t="s">
        <v>34</v>
      </c>
      <c r="W410" s="3">
        <v>2</v>
      </c>
      <c r="X410" s="4" t="s">
        <v>269</v>
      </c>
      <c r="Y410" s="3">
        <v>4</v>
      </c>
      <c r="Z410" s="4" t="s">
        <v>270</v>
      </c>
      <c r="AA410" s="54" t="s">
        <v>16486</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20000</v>
      </c>
    </row>
    <row r="411" spans="1:77" ht="15.75">
      <c r="A411" s="51"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8" t="str">
        <f t="shared" si="6"/>
        <v xml:space="preserve">10. Reducción de las desigualdades </v>
      </c>
      <c r="U411" s="3">
        <v>1</v>
      </c>
      <c r="V411" s="4" t="s">
        <v>34</v>
      </c>
      <c r="W411" s="3">
        <v>2</v>
      </c>
      <c r="X411" s="4" t="s">
        <v>269</v>
      </c>
      <c r="Y411" s="3">
        <v>4</v>
      </c>
      <c r="Z411" s="4" t="s">
        <v>270</v>
      </c>
      <c r="AA411" s="54" t="s">
        <v>16486</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9">
        <v>40000</v>
      </c>
    </row>
    <row r="412" spans="1:77" ht="15.75">
      <c r="A412" s="51"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8" t="str">
        <f t="shared" si="6"/>
        <v xml:space="preserve">10. Reducción de las desigualdades </v>
      </c>
      <c r="U412" s="3" t="s">
        <v>349</v>
      </c>
      <c r="V412" s="4" t="s">
        <v>350</v>
      </c>
      <c r="W412" s="3" t="s">
        <v>351</v>
      </c>
      <c r="X412" s="4" t="s">
        <v>352</v>
      </c>
      <c r="Y412" s="3" t="s">
        <v>353</v>
      </c>
      <c r="Z412" s="4" t="s">
        <v>354</v>
      </c>
      <c r="AA412" s="54"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9">
        <v>20000</v>
      </c>
    </row>
    <row r="413" spans="1:77" ht="15.75">
      <c r="A413" s="51"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8" t="str">
        <f t="shared" si="6"/>
        <v>11. Ciudades y comunidades sostenibles</v>
      </c>
      <c r="U413" s="3">
        <v>2</v>
      </c>
      <c r="V413" s="4" t="s">
        <v>350</v>
      </c>
      <c r="W413" s="3">
        <v>2</v>
      </c>
      <c r="X413" s="4" t="s">
        <v>783</v>
      </c>
      <c r="Y413" s="3">
        <v>1</v>
      </c>
      <c r="Z413" s="4" t="s">
        <v>784</v>
      </c>
      <c r="AA413" s="54" t="s">
        <v>16492</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9">
        <v>15889905</v>
      </c>
    </row>
    <row r="414" spans="1:77" ht="15.75">
      <c r="A414" s="51"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8" t="str">
        <f t="shared" si="6"/>
        <v>11. Ciudades y comunidades sostenibles</v>
      </c>
      <c r="U414" s="3">
        <v>2</v>
      </c>
      <c r="V414" s="4" t="s">
        <v>350</v>
      </c>
      <c r="W414" s="3">
        <v>2</v>
      </c>
      <c r="X414" s="4" t="s">
        <v>783</v>
      </c>
      <c r="Y414" s="3" t="s">
        <v>497</v>
      </c>
      <c r="Z414" s="4" t="s">
        <v>784</v>
      </c>
      <c r="AA414" s="54" t="s">
        <v>16492</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210627289.41999999</v>
      </c>
    </row>
    <row r="415" spans="1:77" ht="15.75">
      <c r="A415" s="51"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8" t="str">
        <f t="shared" si="6"/>
        <v>16. Paz, justicia e instituciones sólidas</v>
      </c>
      <c r="U415" s="3">
        <v>1</v>
      </c>
      <c r="V415" s="4" t="s">
        <v>34</v>
      </c>
      <c r="W415" s="3">
        <v>7</v>
      </c>
      <c r="X415" s="4" t="s">
        <v>235</v>
      </c>
      <c r="Y415" s="3">
        <v>2</v>
      </c>
      <c r="Z415" s="4" t="s">
        <v>236</v>
      </c>
      <c r="AA415" s="54" t="s">
        <v>16485</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9">
        <v>179736</v>
      </c>
    </row>
    <row r="416" spans="1:77" ht="15.75">
      <c r="A416" s="51"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8" t="str">
        <f t="shared" si="6"/>
        <v>16. Paz, justicia e instituciones sólidas</v>
      </c>
      <c r="U416" s="3">
        <v>1</v>
      </c>
      <c r="V416" s="4" t="s">
        <v>34</v>
      </c>
      <c r="W416" s="3">
        <v>3</v>
      </c>
      <c r="X416" s="4" t="s">
        <v>37</v>
      </c>
      <c r="Y416" s="3">
        <v>4</v>
      </c>
      <c r="Z416" s="4" t="s">
        <v>252</v>
      </c>
      <c r="AA416" s="54"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5369833</v>
      </c>
    </row>
    <row r="417" spans="1:118" ht="15.75">
      <c r="A417" s="51"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8" t="str">
        <f t="shared" si="6"/>
        <v xml:space="preserve">5. Igualdad de género </v>
      </c>
      <c r="U417" s="3">
        <v>1</v>
      </c>
      <c r="V417" s="4" t="s">
        <v>34</v>
      </c>
      <c r="W417" s="3">
        <v>2</v>
      </c>
      <c r="X417" s="4" t="s">
        <v>269</v>
      </c>
      <c r="Y417" s="3">
        <v>4</v>
      </c>
      <c r="Z417" s="4" t="s">
        <v>270</v>
      </c>
      <c r="AA417" s="54" t="s">
        <v>16486</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28484</v>
      </c>
    </row>
    <row r="418" spans="1:118" ht="15.75">
      <c r="A418" s="51"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8" t="str">
        <f t="shared" si="6"/>
        <v xml:space="preserve">10. Reducción de las desigualdades </v>
      </c>
      <c r="U418" s="3">
        <v>1</v>
      </c>
      <c r="V418" s="4" t="s">
        <v>34</v>
      </c>
      <c r="W418" s="3">
        <v>2</v>
      </c>
      <c r="X418" s="4" t="s">
        <v>269</v>
      </c>
      <c r="Y418" s="3">
        <v>4</v>
      </c>
      <c r="Z418" s="4" t="s">
        <v>270</v>
      </c>
      <c r="AA418" s="54" t="s">
        <v>16486</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2009612</v>
      </c>
    </row>
    <row r="419" spans="1:118" ht="15.75">
      <c r="A419" s="51"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8" t="str">
        <f t="shared" si="6"/>
        <v xml:space="preserve">10. Reducción de las desigualdades </v>
      </c>
      <c r="U419" s="3" t="s">
        <v>349</v>
      </c>
      <c r="V419" s="4" t="s">
        <v>350</v>
      </c>
      <c r="W419" s="3" t="s">
        <v>351</v>
      </c>
      <c r="X419" s="4" t="s">
        <v>352</v>
      </c>
      <c r="Y419" s="3" t="s">
        <v>353</v>
      </c>
      <c r="Z419" s="4" t="s">
        <v>354</v>
      </c>
      <c r="AA419" s="54"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9">
        <v>2020094</v>
      </c>
    </row>
    <row r="420" spans="1:118" ht="15.75">
      <c r="A420" s="51"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8" t="str">
        <f t="shared" si="6"/>
        <v>11. Ciudades y comunidades sostenibles</v>
      </c>
      <c r="U420" s="3">
        <v>2</v>
      </c>
      <c r="V420" s="4" t="s">
        <v>350</v>
      </c>
      <c r="W420" s="3">
        <v>2</v>
      </c>
      <c r="X420" s="4" t="s">
        <v>783</v>
      </c>
      <c r="Y420" s="3">
        <v>1</v>
      </c>
      <c r="Z420" s="4" t="s">
        <v>784</v>
      </c>
      <c r="AA420" s="54" t="s">
        <v>16492</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12431612</v>
      </c>
    </row>
    <row r="421" spans="1:118" ht="15.75">
      <c r="A421" s="51"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8" t="str">
        <f t="shared" si="6"/>
        <v>11. Ciudades y comunidades sostenibles</v>
      </c>
      <c r="U421" s="3">
        <v>2</v>
      </c>
      <c r="V421" s="4" t="s">
        <v>350</v>
      </c>
      <c r="W421" s="3">
        <v>2</v>
      </c>
      <c r="X421" s="4" t="s">
        <v>783</v>
      </c>
      <c r="Y421" s="3">
        <v>5</v>
      </c>
      <c r="Z421" s="4" t="s">
        <v>6553</v>
      </c>
      <c r="AA421" s="54" t="s">
        <v>16521</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233442008.23000002</v>
      </c>
    </row>
    <row r="422" spans="1:118" ht="15.75">
      <c r="A422" s="51"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8" t="str">
        <f t="shared" si="6"/>
        <v>16. Paz, justicia e instituciones sólidas</v>
      </c>
      <c r="U422" s="3">
        <v>1</v>
      </c>
      <c r="V422" s="4" t="s">
        <v>34</v>
      </c>
      <c r="W422" s="3">
        <v>7</v>
      </c>
      <c r="X422" s="4" t="s">
        <v>235</v>
      </c>
      <c r="Y422" s="3">
        <v>2</v>
      </c>
      <c r="Z422" s="4" t="s">
        <v>236</v>
      </c>
      <c r="AA422" s="54" t="s">
        <v>16485</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640000</v>
      </c>
    </row>
    <row r="423" spans="1:118" ht="15.75">
      <c r="A423" s="51"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8" t="str">
        <f t="shared" si="6"/>
        <v>16. Paz, justicia e instituciones sólidas</v>
      </c>
      <c r="U423" s="3">
        <v>1</v>
      </c>
      <c r="V423" s="4" t="s">
        <v>34</v>
      </c>
      <c r="W423" s="3">
        <v>3</v>
      </c>
      <c r="X423" s="4" t="s">
        <v>37</v>
      </c>
      <c r="Y423" s="3">
        <v>4</v>
      </c>
      <c r="Z423" s="4" t="s">
        <v>252</v>
      </c>
      <c r="AA423" s="54"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9">
        <v>112403513</v>
      </c>
      <c r="BZ423" s="15"/>
      <c r="DK423" s="15"/>
      <c r="DL423" s="15"/>
      <c r="DM423" s="15"/>
      <c r="DN423" s="15"/>
    </row>
    <row r="424" spans="1:118" ht="15.75">
      <c r="A424" s="51"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8" t="str">
        <f t="shared" si="6"/>
        <v xml:space="preserve">5. Igualdad de género </v>
      </c>
      <c r="U424" s="3">
        <v>1</v>
      </c>
      <c r="V424" s="4" t="s">
        <v>34</v>
      </c>
      <c r="W424" s="3">
        <v>2</v>
      </c>
      <c r="X424" s="4" t="s">
        <v>269</v>
      </c>
      <c r="Y424" s="3">
        <v>4</v>
      </c>
      <c r="Z424" s="4" t="s">
        <v>270</v>
      </c>
      <c r="AA424" s="54" t="s">
        <v>16486</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9">
        <v>100000</v>
      </c>
    </row>
    <row r="425" spans="1:118" ht="15.75">
      <c r="A425" s="51"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8" t="str">
        <f t="shared" si="6"/>
        <v xml:space="preserve">10. Reducción de las desigualdades </v>
      </c>
      <c r="U425" s="3">
        <v>1</v>
      </c>
      <c r="V425" s="4" t="s">
        <v>34</v>
      </c>
      <c r="W425" s="3">
        <v>2</v>
      </c>
      <c r="X425" s="4" t="s">
        <v>269</v>
      </c>
      <c r="Y425" s="3">
        <v>4</v>
      </c>
      <c r="Z425" s="4" t="s">
        <v>270</v>
      </c>
      <c r="AA425" s="54" t="s">
        <v>16486</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200000</v>
      </c>
    </row>
    <row r="426" spans="1:118" ht="15.75">
      <c r="A426" s="51"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8" t="str">
        <f t="shared" si="6"/>
        <v xml:space="preserve">10. Reducción de las desigualdades </v>
      </c>
      <c r="U426" s="3" t="s">
        <v>349</v>
      </c>
      <c r="V426" s="4" t="s">
        <v>350</v>
      </c>
      <c r="W426" s="3" t="s">
        <v>351</v>
      </c>
      <c r="X426" s="4" t="s">
        <v>352</v>
      </c>
      <c r="Y426" s="3" t="s">
        <v>353</v>
      </c>
      <c r="Z426" s="4" t="s">
        <v>354</v>
      </c>
      <c r="AA426" s="54"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9">
        <v>100000</v>
      </c>
    </row>
    <row r="427" spans="1:118" ht="15.75">
      <c r="A427" s="51"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8" t="str">
        <f t="shared" si="6"/>
        <v>11. Ciudades y comunidades sostenibles</v>
      </c>
      <c r="U427" s="3">
        <v>2</v>
      </c>
      <c r="V427" s="4" t="s">
        <v>350</v>
      </c>
      <c r="W427" s="3">
        <v>2</v>
      </c>
      <c r="X427" s="4" t="s">
        <v>783</v>
      </c>
      <c r="Y427" s="3">
        <v>5</v>
      </c>
      <c r="Z427" s="4" t="s">
        <v>6553</v>
      </c>
      <c r="AA427" s="54" t="s">
        <v>16521</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1298308607</v>
      </c>
    </row>
    <row r="428" spans="1:118" ht="15.75">
      <c r="A428" s="51"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8" t="str">
        <f t="shared" si="6"/>
        <v>11. Ciudades y comunidades sostenibles</v>
      </c>
      <c r="U428" s="3">
        <v>2</v>
      </c>
      <c r="V428" s="4" t="s">
        <v>350</v>
      </c>
      <c r="W428" s="3">
        <v>2</v>
      </c>
      <c r="X428" s="4" t="s">
        <v>783</v>
      </c>
      <c r="Y428" s="3">
        <v>5</v>
      </c>
      <c r="Z428" s="4" t="s">
        <v>6553</v>
      </c>
      <c r="AA428" s="54" t="s">
        <v>16521</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1602958550</v>
      </c>
    </row>
    <row r="429" spans="1:118" ht="15.75">
      <c r="A429" s="51"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8" t="str">
        <f t="shared" si="6"/>
        <v>11. Ciudades y comunidades sostenibles</v>
      </c>
      <c r="U429" s="3">
        <v>2</v>
      </c>
      <c r="V429" s="4" t="s">
        <v>350</v>
      </c>
      <c r="W429" s="3">
        <v>6</v>
      </c>
      <c r="X429" s="4" t="s">
        <v>352</v>
      </c>
      <c r="Y429" s="3">
        <v>9</v>
      </c>
      <c r="Z429" s="4" t="s">
        <v>1789</v>
      </c>
      <c r="AA429" s="54" t="s">
        <v>16510</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15000000</v>
      </c>
    </row>
    <row r="430" spans="1:118" ht="15.75">
      <c r="A430" s="51"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8" t="str">
        <f t="shared" si="6"/>
        <v xml:space="preserve">8. Trabajo decente y crecimiento económico </v>
      </c>
      <c r="U430" s="3">
        <v>3</v>
      </c>
      <c r="V430" s="4" t="s">
        <v>578</v>
      </c>
      <c r="W430" s="3">
        <v>1</v>
      </c>
      <c r="X430" s="4" t="s">
        <v>579</v>
      </c>
      <c r="Y430" s="3">
        <v>1</v>
      </c>
      <c r="Z430" s="4" t="s">
        <v>580</v>
      </c>
      <c r="AA430" s="54" t="s">
        <v>16490</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551100</v>
      </c>
    </row>
    <row r="431" spans="1:118" ht="15.75">
      <c r="A431" s="51"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8" t="str">
        <f t="shared" si="6"/>
        <v xml:space="preserve">5. Igualdad de género </v>
      </c>
      <c r="U431" s="3">
        <v>1</v>
      </c>
      <c r="V431" s="4" t="s">
        <v>34</v>
      </c>
      <c r="W431" s="3">
        <v>2</v>
      </c>
      <c r="X431" s="4" t="s">
        <v>269</v>
      </c>
      <c r="Y431" s="3">
        <v>4</v>
      </c>
      <c r="Z431" s="4" t="s">
        <v>270</v>
      </c>
      <c r="AA431" s="54" t="s">
        <v>16486</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3808378</v>
      </c>
    </row>
    <row r="432" spans="1:118" ht="15.75">
      <c r="A432" s="51"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8" t="str">
        <f t="shared" si="6"/>
        <v xml:space="preserve">10. Reducción de las desigualdades </v>
      </c>
      <c r="U432" s="3">
        <v>1</v>
      </c>
      <c r="V432" s="4" t="s">
        <v>34</v>
      </c>
      <c r="W432" s="3">
        <v>2</v>
      </c>
      <c r="X432" s="4" t="s">
        <v>269</v>
      </c>
      <c r="Y432" s="3">
        <v>4</v>
      </c>
      <c r="Z432" s="4" t="s">
        <v>270</v>
      </c>
      <c r="AA432" s="54" t="s">
        <v>16486</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210000000</v>
      </c>
    </row>
    <row r="433" spans="1:77" ht="15.75">
      <c r="A433" s="51"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8" t="str">
        <f t="shared" si="6"/>
        <v xml:space="preserve">10. Reducción de las desigualdades </v>
      </c>
      <c r="U433" s="3" t="s">
        <v>349</v>
      </c>
      <c r="V433" s="4" t="s">
        <v>350</v>
      </c>
      <c r="W433" s="3" t="s">
        <v>351</v>
      </c>
      <c r="X433" s="4" t="s">
        <v>352</v>
      </c>
      <c r="Y433" s="3" t="s">
        <v>353</v>
      </c>
      <c r="Z433" s="4" t="s">
        <v>354</v>
      </c>
      <c r="AA433" s="54"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9">
        <v>1867947</v>
      </c>
    </row>
    <row r="434" spans="1:77" ht="15.75">
      <c r="A434" s="51"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8" t="str">
        <f t="shared" si="6"/>
        <v xml:space="preserve">8. Trabajo decente y crecimiento económico </v>
      </c>
      <c r="U434" s="3">
        <v>3</v>
      </c>
      <c r="V434" s="4" t="s">
        <v>578</v>
      </c>
      <c r="W434" s="3">
        <v>1</v>
      </c>
      <c r="X434" s="4" t="s">
        <v>579</v>
      </c>
      <c r="Y434" s="3">
        <v>1</v>
      </c>
      <c r="Z434" s="4" t="s">
        <v>580</v>
      </c>
      <c r="AA434" s="54" t="s">
        <v>16490</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6307064</v>
      </c>
    </row>
    <row r="435" spans="1:77" ht="15.75">
      <c r="A435" s="51"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8" t="str">
        <f t="shared" si="6"/>
        <v xml:space="preserve">8. Trabajo decente y crecimiento económico </v>
      </c>
      <c r="U435" s="3">
        <v>3</v>
      </c>
      <c r="V435" s="4" t="s">
        <v>578</v>
      </c>
      <c r="W435" s="3">
        <v>1</v>
      </c>
      <c r="X435" s="4" t="s">
        <v>579</v>
      </c>
      <c r="Y435" s="3">
        <v>1</v>
      </c>
      <c r="Z435" s="4" t="s">
        <v>580</v>
      </c>
      <c r="AA435" s="54" t="s">
        <v>16490</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982220</v>
      </c>
    </row>
    <row r="436" spans="1:77" ht="15.75">
      <c r="A436" s="51"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8" t="str">
        <f t="shared" si="6"/>
        <v xml:space="preserve">8. Trabajo decente y crecimiento económico </v>
      </c>
      <c r="U436" s="3">
        <v>3</v>
      </c>
      <c r="V436" s="4" t="s">
        <v>578</v>
      </c>
      <c r="W436" s="3">
        <v>1</v>
      </c>
      <c r="X436" s="4" t="s">
        <v>579</v>
      </c>
      <c r="Y436" s="3">
        <v>1</v>
      </c>
      <c r="Z436" s="4" t="s">
        <v>580</v>
      </c>
      <c r="AA436" s="54" t="s">
        <v>16490</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139061861.22999999</v>
      </c>
    </row>
    <row r="437" spans="1:77" ht="15.75">
      <c r="A437" s="51"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8" t="str">
        <f t="shared" si="6"/>
        <v xml:space="preserve">8. Trabajo decente y crecimiento económico </v>
      </c>
      <c r="U437" s="3">
        <v>3</v>
      </c>
      <c r="V437" s="4" t="s">
        <v>578</v>
      </c>
      <c r="W437" s="3">
        <v>1</v>
      </c>
      <c r="X437" s="4" t="s">
        <v>579</v>
      </c>
      <c r="Y437" s="3">
        <v>1</v>
      </c>
      <c r="Z437" s="4" t="s">
        <v>580</v>
      </c>
      <c r="AA437" s="54" t="s">
        <v>16490</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258308</v>
      </c>
    </row>
    <row r="438" spans="1:77" ht="15.75">
      <c r="A438" s="51"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8" t="str">
        <f t="shared" si="6"/>
        <v>7. Energía asequible y no contaminante</v>
      </c>
      <c r="U438" s="3">
        <v>3</v>
      </c>
      <c r="V438" s="4" t="s">
        <v>578</v>
      </c>
      <c r="W438" s="3">
        <v>9</v>
      </c>
      <c r="X438" s="4" t="s">
        <v>6734</v>
      </c>
      <c r="Y438" s="3">
        <v>3</v>
      </c>
      <c r="Z438" s="4" t="s">
        <v>6735</v>
      </c>
      <c r="AA438" s="54" t="s">
        <v>16522</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1579947</v>
      </c>
    </row>
    <row r="439" spans="1:77" ht="15.75">
      <c r="A439" s="51"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8" t="str">
        <f t="shared" si="6"/>
        <v xml:space="preserve">8. Trabajo decente y crecimiento económico </v>
      </c>
      <c r="U439" s="3">
        <v>3</v>
      </c>
      <c r="V439" s="4" t="s">
        <v>578</v>
      </c>
      <c r="W439" s="3">
        <v>1</v>
      </c>
      <c r="X439" s="4" t="s">
        <v>579</v>
      </c>
      <c r="Y439" s="3">
        <v>1</v>
      </c>
      <c r="Z439" s="4" t="s">
        <v>580</v>
      </c>
      <c r="AA439" s="54" t="s">
        <v>16490</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183238</v>
      </c>
    </row>
    <row r="440" spans="1:77" ht="15.75">
      <c r="A440" s="51"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8" t="str">
        <f t="shared" si="6"/>
        <v xml:space="preserve">8. Trabajo decente y crecimiento económico </v>
      </c>
      <c r="U440" s="3">
        <v>3</v>
      </c>
      <c r="V440" s="4" t="s">
        <v>578</v>
      </c>
      <c r="W440" s="3">
        <v>1</v>
      </c>
      <c r="X440" s="4" t="s">
        <v>579</v>
      </c>
      <c r="Y440" s="3">
        <v>1</v>
      </c>
      <c r="Z440" s="4" t="s">
        <v>580</v>
      </c>
      <c r="AA440" s="54" t="s">
        <v>16490</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188316</v>
      </c>
    </row>
    <row r="441" spans="1:77" ht="15.75">
      <c r="A441" s="51"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8" t="str">
        <f t="shared" si="6"/>
        <v>16. Paz, justicia e instituciones sólidas</v>
      </c>
      <c r="U441" s="3">
        <v>1</v>
      </c>
      <c r="V441" s="4" t="s">
        <v>34</v>
      </c>
      <c r="W441" s="3">
        <v>7</v>
      </c>
      <c r="X441" s="4" t="s">
        <v>235</v>
      </c>
      <c r="Y441" s="3">
        <v>2</v>
      </c>
      <c r="Z441" s="4" t="s">
        <v>236</v>
      </c>
      <c r="AA441" s="54" t="s">
        <v>16485</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120090</v>
      </c>
    </row>
    <row r="442" spans="1:77" ht="15.75">
      <c r="A442" s="51"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8" t="str">
        <f t="shared" si="6"/>
        <v>16. Paz, justicia e instituciones sólidas</v>
      </c>
      <c r="U442" s="3">
        <v>1</v>
      </c>
      <c r="V442" s="4" t="s">
        <v>34</v>
      </c>
      <c r="W442" s="3">
        <v>3</v>
      </c>
      <c r="X442" s="4" t="s">
        <v>37</v>
      </c>
      <c r="Y442" s="3">
        <v>4</v>
      </c>
      <c r="Z442" s="4" t="s">
        <v>252</v>
      </c>
      <c r="AA442" s="54"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1708984</v>
      </c>
    </row>
    <row r="443" spans="1:77" ht="15.75">
      <c r="A443" s="51"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8" t="str">
        <f t="shared" si="6"/>
        <v xml:space="preserve">8. Trabajo decente y crecimiento económico </v>
      </c>
      <c r="U443" s="3">
        <v>3</v>
      </c>
      <c r="V443" s="4" t="s">
        <v>578</v>
      </c>
      <c r="W443" s="3">
        <v>1</v>
      </c>
      <c r="X443" s="4" t="s">
        <v>579</v>
      </c>
      <c r="Y443" s="3">
        <v>1</v>
      </c>
      <c r="Z443" s="4" t="s">
        <v>580</v>
      </c>
      <c r="AA443" s="54" t="s">
        <v>16490</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8921612.8300000001</v>
      </c>
    </row>
    <row r="444" spans="1:77" ht="15.75">
      <c r="A444" s="51"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8" t="str">
        <f t="shared" si="6"/>
        <v xml:space="preserve">8. Trabajo decente y crecimiento económico </v>
      </c>
      <c r="U444" s="3">
        <v>3</v>
      </c>
      <c r="V444" s="4" t="s">
        <v>578</v>
      </c>
      <c r="W444" s="3">
        <v>1</v>
      </c>
      <c r="X444" s="4" t="s">
        <v>579</v>
      </c>
      <c r="Y444" s="3">
        <v>1</v>
      </c>
      <c r="Z444" s="4" t="s">
        <v>580</v>
      </c>
      <c r="AA444" s="54" t="s">
        <v>16490</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450000000</v>
      </c>
    </row>
    <row r="445" spans="1:77" ht="15.75">
      <c r="A445" s="51"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8" t="str">
        <f t="shared" si="6"/>
        <v xml:space="preserve">8. Trabajo decente y crecimiento económico </v>
      </c>
      <c r="U445" s="3">
        <v>3</v>
      </c>
      <c r="V445" s="4" t="s">
        <v>578</v>
      </c>
      <c r="W445" s="3">
        <v>1</v>
      </c>
      <c r="X445" s="4" t="s">
        <v>579</v>
      </c>
      <c r="Y445" s="3">
        <v>1</v>
      </c>
      <c r="Z445" s="4" t="s">
        <v>580</v>
      </c>
      <c r="AA445" s="54" t="s">
        <v>16490</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25614632.199999999</v>
      </c>
    </row>
    <row r="446" spans="1:77" ht="15.75">
      <c r="A446" s="51"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8" t="str">
        <f t="shared" si="6"/>
        <v>16. Paz, justicia e instituciones sólidas</v>
      </c>
      <c r="U446" s="3">
        <v>1</v>
      </c>
      <c r="V446" s="4" t="s">
        <v>34</v>
      </c>
      <c r="W446" s="3">
        <v>7</v>
      </c>
      <c r="X446" s="4" t="s">
        <v>235</v>
      </c>
      <c r="Y446" s="3">
        <v>2</v>
      </c>
      <c r="Z446" s="4" t="s">
        <v>236</v>
      </c>
      <c r="AA446" s="54" t="s">
        <v>16485</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200000</v>
      </c>
    </row>
    <row r="447" spans="1:77" ht="15.75">
      <c r="A447" s="51"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8" t="str">
        <f t="shared" si="6"/>
        <v>16. Paz, justicia e instituciones sólidas</v>
      </c>
      <c r="U447" s="3">
        <v>1</v>
      </c>
      <c r="V447" s="4" t="s">
        <v>34</v>
      </c>
      <c r="W447" s="3">
        <v>3</v>
      </c>
      <c r="X447" s="4" t="s">
        <v>37</v>
      </c>
      <c r="Y447" s="3">
        <v>4</v>
      </c>
      <c r="Z447" s="4" t="s">
        <v>252</v>
      </c>
      <c r="AA447" s="54"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18340028</v>
      </c>
    </row>
    <row r="448" spans="1:77" ht="15.75">
      <c r="A448" s="51"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8" t="str">
        <f t="shared" si="6"/>
        <v xml:space="preserve">5. Igualdad de género </v>
      </c>
      <c r="U448" s="3">
        <v>1</v>
      </c>
      <c r="V448" s="4" t="s">
        <v>34</v>
      </c>
      <c r="W448" s="3">
        <v>2</v>
      </c>
      <c r="X448" s="4" t="s">
        <v>269</v>
      </c>
      <c r="Y448" s="3">
        <v>4</v>
      </c>
      <c r="Z448" s="4" t="s">
        <v>270</v>
      </c>
      <c r="AA448" s="54" t="s">
        <v>16486</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1500000</v>
      </c>
    </row>
    <row r="449" spans="1:77" ht="15.75">
      <c r="A449" s="51"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8" t="str">
        <f t="shared" si="6"/>
        <v xml:space="preserve">10. Reducción de las desigualdades </v>
      </c>
      <c r="U449" s="3">
        <v>1</v>
      </c>
      <c r="V449" s="4" t="s">
        <v>34</v>
      </c>
      <c r="W449" s="3">
        <v>2</v>
      </c>
      <c r="X449" s="4" t="s">
        <v>269</v>
      </c>
      <c r="Y449" s="3">
        <v>4</v>
      </c>
      <c r="Z449" s="4" t="s">
        <v>270</v>
      </c>
      <c r="AA449" s="54" t="s">
        <v>16486</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250000</v>
      </c>
    </row>
    <row r="450" spans="1:77" ht="15.75">
      <c r="A450" s="51"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8" t="str">
        <f t="shared" si="6"/>
        <v xml:space="preserve">10. Reducción de las desigualdades </v>
      </c>
      <c r="U450" s="3" t="s">
        <v>349</v>
      </c>
      <c r="V450" s="4" t="s">
        <v>350</v>
      </c>
      <c r="W450" s="3" t="s">
        <v>351</v>
      </c>
      <c r="X450" s="4" t="s">
        <v>352</v>
      </c>
      <c r="Y450" s="3" t="s">
        <v>353</v>
      </c>
      <c r="Z450" s="4" t="s">
        <v>354</v>
      </c>
      <c r="AA450" s="54"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9">
        <v>250000</v>
      </c>
    </row>
    <row r="451" spans="1:77" ht="15.75">
      <c r="A451" s="51"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8" t="str">
        <f t="shared" si="6"/>
        <v xml:space="preserve">8. Trabajo decente y crecimiento económico </v>
      </c>
      <c r="U451" s="3">
        <v>3</v>
      </c>
      <c r="V451" s="4" t="s">
        <v>578</v>
      </c>
      <c r="W451" s="3">
        <v>7</v>
      </c>
      <c r="X451" s="4" t="s">
        <v>4291</v>
      </c>
      <c r="Y451" s="3">
        <v>1</v>
      </c>
      <c r="Z451" s="4" t="s">
        <v>4291</v>
      </c>
      <c r="AA451" s="54" t="s">
        <v>16516</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7116517</v>
      </c>
    </row>
    <row r="452" spans="1:77" ht="15.75">
      <c r="A452" s="51"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8" t="str">
        <f t="shared" ref="T452:T515" si="7">R452&amp;". "&amp;S452</f>
        <v xml:space="preserve">8. Trabajo decente y crecimiento económico </v>
      </c>
      <c r="U452" s="3">
        <v>3</v>
      </c>
      <c r="V452" s="4" t="s">
        <v>578</v>
      </c>
      <c r="W452" s="3">
        <v>7</v>
      </c>
      <c r="X452" s="4" t="s">
        <v>4291</v>
      </c>
      <c r="Y452" s="3">
        <v>1</v>
      </c>
      <c r="Z452" s="4" t="s">
        <v>4291</v>
      </c>
      <c r="AA452" s="54" t="s">
        <v>16516</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55616412.530000009</v>
      </c>
    </row>
    <row r="453" spans="1:77" ht="15.75">
      <c r="A453" s="51"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8" t="str">
        <f t="shared" si="7"/>
        <v>16. Paz, justicia e instituciones sólidas</v>
      </c>
      <c r="U453" s="3">
        <v>1</v>
      </c>
      <c r="V453" s="4" t="s">
        <v>34</v>
      </c>
      <c r="W453" s="3">
        <v>7</v>
      </c>
      <c r="X453" s="4" t="s">
        <v>235</v>
      </c>
      <c r="Y453" s="3">
        <v>2</v>
      </c>
      <c r="Z453" s="4" t="s">
        <v>236</v>
      </c>
      <c r="AA453" s="54" t="s">
        <v>16485</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150000</v>
      </c>
    </row>
    <row r="454" spans="1:77" ht="15.75">
      <c r="A454" s="51"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8" t="str">
        <f t="shared" si="7"/>
        <v>16. Paz, justicia e instituciones sólidas</v>
      </c>
      <c r="U454" s="3">
        <v>1</v>
      </c>
      <c r="V454" s="4" t="s">
        <v>34</v>
      </c>
      <c r="W454" s="3">
        <v>3</v>
      </c>
      <c r="X454" s="4" t="s">
        <v>37</v>
      </c>
      <c r="Y454" s="3">
        <v>4</v>
      </c>
      <c r="Z454" s="4" t="s">
        <v>252</v>
      </c>
      <c r="AA454" s="54"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9054714</v>
      </c>
    </row>
    <row r="455" spans="1:77" ht="15.75">
      <c r="A455" s="51"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8" t="str">
        <f t="shared" si="7"/>
        <v xml:space="preserve">5. Igualdad de género </v>
      </c>
      <c r="U455" s="3">
        <v>1</v>
      </c>
      <c r="V455" s="4" t="s">
        <v>34</v>
      </c>
      <c r="W455" s="3">
        <v>2</v>
      </c>
      <c r="X455" s="4" t="s">
        <v>269</v>
      </c>
      <c r="Y455" s="3">
        <v>4</v>
      </c>
      <c r="Z455" s="4" t="s">
        <v>270</v>
      </c>
      <c r="AA455" s="54" t="s">
        <v>16486</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100000</v>
      </c>
    </row>
    <row r="456" spans="1:77" ht="15.75">
      <c r="A456" s="51"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8" t="str">
        <f t="shared" si="7"/>
        <v xml:space="preserve">10. Reducción de las desigualdades </v>
      </c>
      <c r="U456" s="3">
        <v>1</v>
      </c>
      <c r="V456" s="4" t="s">
        <v>34</v>
      </c>
      <c r="W456" s="3">
        <v>2</v>
      </c>
      <c r="X456" s="4" t="s">
        <v>269</v>
      </c>
      <c r="Y456" s="3">
        <v>4</v>
      </c>
      <c r="Z456" s="4" t="s">
        <v>270</v>
      </c>
      <c r="AA456" s="54" t="s">
        <v>16486</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100000</v>
      </c>
    </row>
    <row r="457" spans="1:77" ht="15.75">
      <c r="A457" s="51"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8" t="str">
        <f t="shared" si="7"/>
        <v xml:space="preserve">10. Reducción de las desigualdades </v>
      </c>
      <c r="U457" s="3" t="s">
        <v>349</v>
      </c>
      <c r="V457" s="4" t="s">
        <v>350</v>
      </c>
      <c r="W457" s="3" t="s">
        <v>351</v>
      </c>
      <c r="X457" s="4" t="s">
        <v>352</v>
      </c>
      <c r="Y457" s="3" t="s">
        <v>353</v>
      </c>
      <c r="Z457" s="4" t="s">
        <v>354</v>
      </c>
      <c r="AA457" s="54"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9">
        <v>50000</v>
      </c>
    </row>
    <row r="458" spans="1:77" ht="15.75">
      <c r="A458" s="51"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8" t="str">
        <f t="shared" si="7"/>
        <v xml:space="preserve">8. Trabajo decente y crecimiento económico </v>
      </c>
      <c r="U458" s="3">
        <v>1</v>
      </c>
      <c r="V458" s="4" t="s">
        <v>34</v>
      </c>
      <c r="W458" s="3">
        <v>3</v>
      </c>
      <c r="X458" s="4" t="s">
        <v>37</v>
      </c>
      <c r="Y458" s="3">
        <v>2</v>
      </c>
      <c r="Z458" s="4" t="s">
        <v>1685</v>
      </c>
      <c r="AA458" s="54" t="s">
        <v>16507</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300000</v>
      </c>
    </row>
    <row r="459" spans="1:77" ht="15.75">
      <c r="A459" s="51"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8" t="str">
        <f t="shared" si="7"/>
        <v>16. Paz, justicia e instituciones sólidas</v>
      </c>
      <c r="U459" s="3">
        <v>3</v>
      </c>
      <c r="V459" s="4" t="s">
        <v>578</v>
      </c>
      <c r="W459" s="3">
        <v>7</v>
      </c>
      <c r="X459" s="4" t="s">
        <v>4291</v>
      </c>
      <c r="Y459" s="3">
        <v>1</v>
      </c>
      <c r="Z459" s="4" t="s">
        <v>4291</v>
      </c>
      <c r="AA459" s="54" t="s">
        <v>16516</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9">
        <v>90917055</v>
      </c>
    </row>
    <row r="460" spans="1:77" ht="15.75">
      <c r="A460" s="51"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8" t="str">
        <f t="shared" si="7"/>
        <v>10. Paz, justicia e instituciones sólidas</v>
      </c>
      <c r="U460" s="3">
        <v>3</v>
      </c>
      <c r="V460" s="4" t="s">
        <v>578</v>
      </c>
      <c r="W460" s="3">
        <v>7</v>
      </c>
      <c r="X460" s="4" t="s">
        <v>4291</v>
      </c>
      <c r="Y460" s="3">
        <v>1</v>
      </c>
      <c r="Z460" s="4" t="s">
        <v>4291</v>
      </c>
      <c r="AA460" s="54" t="s">
        <v>16516</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18766109.010000002</v>
      </c>
    </row>
    <row r="461" spans="1:77" ht="15.75">
      <c r="A461" s="51"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8" t="str">
        <f t="shared" si="7"/>
        <v>16. Paz, justicia e instituciones sólidas</v>
      </c>
      <c r="U461" s="3">
        <v>1</v>
      </c>
      <c r="V461" s="4" t="s">
        <v>34</v>
      </c>
      <c r="W461" s="3">
        <v>7</v>
      </c>
      <c r="X461" s="4" t="s">
        <v>235</v>
      </c>
      <c r="Y461" s="3">
        <v>2</v>
      </c>
      <c r="Z461" s="4" t="s">
        <v>236</v>
      </c>
      <c r="AA461" s="54" t="s">
        <v>16485</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200000</v>
      </c>
    </row>
    <row r="462" spans="1:77" ht="15.75">
      <c r="A462" s="51"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8" t="str">
        <f t="shared" si="7"/>
        <v>16. Paz, justicia e instituciones sólidas</v>
      </c>
      <c r="U462" s="3">
        <v>1</v>
      </c>
      <c r="V462" s="4" t="s">
        <v>34</v>
      </c>
      <c r="W462" s="3">
        <v>3</v>
      </c>
      <c r="X462" s="4" t="s">
        <v>37</v>
      </c>
      <c r="Y462" s="3">
        <v>4</v>
      </c>
      <c r="Z462" s="4" t="s">
        <v>252</v>
      </c>
      <c r="AA462" s="54"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21865421</v>
      </c>
    </row>
    <row r="463" spans="1:77" ht="15.75">
      <c r="A463" s="51"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8" t="str">
        <f t="shared" si="7"/>
        <v xml:space="preserve">5. Igualdad de género </v>
      </c>
      <c r="U463" s="3">
        <v>1</v>
      </c>
      <c r="V463" s="4" t="s">
        <v>34</v>
      </c>
      <c r="W463" s="3">
        <v>2</v>
      </c>
      <c r="X463" s="4" t="s">
        <v>269</v>
      </c>
      <c r="Y463" s="3">
        <v>4</v>
      </c>
      <c r="Z463" s="4" t="s">
        <v>270</v>
      </c>
      <c r="AA463" s="54" t="s">
        <v>16486</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150000</v>
      </c>
    </row>
    <row r="464" spans="1:77" ht="15.75">
      <c r="A464" s="51"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8" t="str">
        <f t="shared" si="7"/>
        <v xml:space="preserve">10. Reducción de las desigualdades </v>
      </c>
      <c r="U464" s="3">
        <v>1</v>
      </c>
      <c r="V464" s="4" t="s">
        <v>34</v>
      </c>
      <c r="W464" s="3">
        <v>2</v>
      </c>
      <c r="X464" s="4" t="s">
        <v>269</v>
      </c>
      <c r="Y464" s="3">
        <v>4</v>
      </c>
      <c r="Z464" s="4" t="s">
        <v>270</v>
      </c>
      <c r="AA464" s="54" t="s">
        <v>16486</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150000</v>
      </c>
    </row>
    <row r="465" spans="1:77" ht="15.75">
      <c r="A465" s="51"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8" t="str">
        <f t="shared" si="7"/>
        <v xml:space="preserve">10. Reducción de las desigualdades </v>
      </c>
      <c r="U465" s="3" t="s">
        <v>349</v>
      </c>
      <c r="V465" s="4" t="s">
        <v>350</v>
      </c>
      <c r="W465" s="3" t="s">
        <v>351</v>
      </c>
      <c r="X465" s="4" t="s">
        <v>352</v>
      </c>
      <c r="Y465" s="3" t="s">
        <v>353</v>
      </c>
      <c r="Z465" s="4" t="s">
        <v>354</v>
      </c>
      <c r="AA465" s="54"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9">
        <v>300000</v>
      </c>
    </row>
    <row r="466" spans="1:77" ht="15.75">
      <c r="A466" s="51"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8" t="str">
        <f t="shared" si="7"/>
        <v>15. Vida de ecosistemas terrestres</v>
      </c>
      <c r="U466" s="3">
        <v>2</v>
      </c>
      <c r="V466" s="4" t="s">
        <v>350</v>
      </c>
      <c r="W466" s="3">
        <v>1</v>
      </c>
      <c r="X466" s="4" t="s">
        <v>928</v>
      </c>
      <c r="Y466" s="3" t="s">
        <v>840</v>
      </c>
      <c r="Z466" s="4" t="s">
        <v>929</v>
      </c>
      <c r="AA466" s="54" t="s">
        <v>16499</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51"/>
      <c r="BY466" s="69">
        <v>61510286</v>
      </c>
    </row>
    <row r="467" spans="1:77" ht="15.75">
      <c r="A467" s="51"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8" t="str">
        <f t="shared" si="7"/>
        <v xml:space="preserve">10. Reducción de las desigualdades </v>
      </c>
      <c r="U467" s="3">
        <v>1</v>
      </c>
      <c r="V467" s="4" t="s">
        <v>34</v>
      </c>
      <c r="W467" s="3">
        <v>2</v>
      </c>
      <c r="X467" s="4" t="s">
        <v>269</v>
      </c>
      <c r="Y467" s="3">
        <v>4</v>
      </c>
      <c r="Z467" s="4" t="s">
        <v>270</v>
      </c>
      <c r="AA467" s="54" t="s">
        <v>16486</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5245629</v>
      </c>
    </row>
    <row r="468" spans="1:77" ht="15.75">
      <c r="A468" s="51"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8" t="str">
        <f t="shared" si="7"/>
        <v xml:space="preserve">10. Reducción de las desigualdades </v>
      </c>
      <c r="U468" s="3" t="s">
        <v>349</v>
      </c>
      <c r="V468" s="4" t="s">
        <v>350</v>
      </c>
      <c r="W468" s="3" t="s">
        <v>351</v>
      </c>
      <c r="X468" s="4" t="s">
        <v>352</v>
      </c>
      <c r="Y468" s="3"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30580000</v>
      </c>
    </row>
    <row r="469" spans="1:77" ht="15.75">
      <c r="A469" s="51"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8" t="str">
        <f t="shared" si="7"/>
        <v>15. Vida de ecosistemas terrestres</v>
      </c>
      <c r="U469" s="3">
        <v>2</v>
      </c>
      <c r="V469" s="4" t="s">
        <v>350</v>
      </c>
      <c r="W469" s="3">
        <v>1</v>
      </c>
      <c r="X469" s="4" t="s">
        <v>928</v>
      </c>
      <c r="Y469" s="3">
        <v>4</v>
      </c>
      <c r="Z469" s="4" t="s">
        <v>929</v>
      </c>
      <c r="AA469" s="54" t="s">
        <v>16499</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9">
        <v>4494137</v>
      </c>
    </row>
    <row r="470" spans="1:77" ht="15.75">
      <c r="A470" s="51"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8" t="str">
        <f t="shared" si="7"/>
        <v>16. Paz, justicia e instituciones sólidas</v>
      </c>
      <c r="U470" s="3">
        <v>1</v>
      </c>
      <c r="V470" s="4" t="s">
        <v>222</v>
      </c>
      <c r="W470" s="3">
        <v>3</v>
      </c>
      <c r="X470" s="4" t="s">
        <v>37</v>
      </c>
      <c r="Y470" s="3">
        <v>2</v>
      </c>
      <c r="Z470" s="4" t="s">
        <v>1685</v>
      </c>
      <c r="AA470" s="54" t="s">
        <v>16507</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9">
        <v>20285930</v>
      </c>
    </row>
    <row r="471" spans="1:77" ht="15.75">
      <c r="A471" s="51"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8" t="str">
        <f t="shared" si="7"/>
        <v>15. Vida de ecosistemas terrestres</v>
      </c>
      <c r="U471" s="3">
        <v>1</v>
      </c>
      <c r="V471" s="4" t="s">
        <v>34</v>
      </c>
      <c r="W471" s="3">
        <v>3</v>
      </c>
      <c r="X471" s="4" t="s">
        <v>37</v>
      </c>
      <c r="Y471" s="3">
        <v>3</v>
      </c>
      <c r="Z471" s="4" t="s">
        <v>7193</v>
      </c>
      <c r="AA471" s="54" t="s">
        <v>16523</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51"/>
      <c r="BY471" s="69">
        <v>901455369.65999997</v>
      </c>
    </row>
    <row r="472" spans="1:77" ht="15.75">
      <c r="A472" s="51"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8" t="str">
        <f t="shared" si="7"/>
        <v>15. Vida de ecosistemas terrestres</v>
      </c>
      <c r="U472" s="3">
        <v>2</v>
      </c>
      <c r="V472" s="4" t="s">
        <v>350</v>
      </c>
      <c r="W472" s="3">
        <v>1</v>
      </c>
      <c r="X472" s="4" t="s">
        <v>928</v>
      </c>
      <c r="Y472" s="3">
        <v>6</v>
      </c>
      <c r="Z472" s="4" t="s">
        <v>1404</v>
      </c>
      <c r="AA472" s="54"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9">
        <v>8763582</v>
      </c>
    </row>
    <row r="473" spans="1:77" ht="15.75">
      <c r="A473" s="51"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8" t="str">
        <f t="shared" si="7"/>
        <v>11. Ciudades y comunidades sostenibles</v>
      </c>
      <c r="U473" s="3">
        <v>1</v>
      </c>
      <c r="V473" s="4" t="s">
        <v>34</v>
      </c>
      <c r="W473" s="3">
        <v>3</v>
      </c>
      <c r="X473" s="4" t="s">
        <v>37</v>
      </c>
      <c r="Y473" s="3">
        <v>3</v>
      </c>
      <c r="Z473" s="4" t="s">
        <v>7193</v>
      </c>
      <c r="AA473" s="54" t="s">
        <v>16523</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9">
        <v>3674569</v>
      </c>
    </row>
    <row r="474" spans="1:77" ht="15.75">
      <c r="A474" s="51"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8" t="str">
        <f t="shared" si="7"/>
        <v>15. Vida de ecosistemas terrestres</v>
      </c>
      <c r="U474" s="3">
        <v>1</v>
      </c>
      <c r="V474" s="4" t="s">
        <v>34</v>
      </c>
      <c r="W474" s="3">
        <v>3</v>
      </c>
      <c r="X474" s="4" t="s">
        <v>37</v>
      </c>
      <c r="Y474" s="3">
        <v>5</v>
      </c>
      <c r="Z474" s="4" t="s">
        <v>1379</v>
      </c>
      <c r="AA474" s="54"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9">
        <v>1597284</v>
      </c>
    </row>
    <row r="475" spans="1:77" ht="15.75">
      <c r="A475" s="51"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8" t="str">
        <f t="shared" si="7"/>
        <v>15. Vida de ecosistemas terrestres</v>
      </c>
      <c r="U475" s="3">
        <v>2</v>
      </c>
      <c r="V475" s="4" t="s">
        <v>350</v>
      </c>
      <c r="W475" s="3">
        <v>1</v>
      </c>
      <c r="X475" s="4" t="s">
        <v>928</v>
      </c>
      <c r="Y475" s="3" t="s">
        <v>7147</v>
      </c>
      <c r="Z475" s="4" t="s">
        <v>929</v>
      </c>
      <c r="AA475" s="54" t="s">
        <v>16524</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9">
        <v>1597284</v>
      </c>
    </row>
    <row r="476" spans="1:77" ht="15.75">
      <c r="A476" s="51"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8" t="str">
        <f t="shared" si="7"/>
        <v>16. Paz, justicia e instituciones sólidas</v>
      </c>
      <c r="U476" s="3">
        <v>1</v>
      </c>
      <c r="V476" s="4" t="s">
        <v>34</v>
      </c>
      <c r="W476" s="3">
        <v>7</v>
      </c>
      <c r="X476" s="4" t="s">
        <v>235</v>
      </c>
      <c r="Y476" s="3">
        <v>2</v>
      </c>
      <c r="Z476" s="4" t="s">
        <v>236</v>
      </c>
      <c r="AA476" s="54" t="s">
        <v>16485</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1597284</v>
      </c>
    </row>
    <row r="477" spans="1:77" ht="15.75">
      <c r="A477" s="51"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8" t="str">
        <f t="shared" si="7"/>
        <v>16. Paz, justicia e instituciones sólidas</v>
      </c>
      <c r="U477" s="3">
        <v>1</v>
      </c>
      <c r="V477" s="4" t="s">
        <v>34</v>
      </c>
      <c r="W477" s="3">
        <v>3</v>
      </c>
      <c r="X477" s="4" t="s">
        <v>37</v>
      </c>
      <c r="Y477" s="3">
        <v>4</v>
      </c>
      <c r="Z477" s="4" t="s">
        <v>252</v>
      </c>
      <c r="AA477" s="54"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14181106</v>
      </c>
    </row>
    <row r="478" spans="1:77" ht="15.75">
      <c r="A478" s="51"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8" t="str">
        <f t="shared" si="7"/>
        <v xml:space="preserve">5. Igualdad de género </v>
      </c>
      <c r="U478" s="3">
        <v>1</v>
      </c>
      <c r="V478" s="4" t="s">
        <v>34</v>
      </c>
      <c r="W478" s="3">
        <v>2</v>
      </c>
      <c r="X478" s="4" t="s">
        <v>269</v>
      </c>
      <c r="Y478" s="3">
        <v>4</v>
      </c>
      <c r="Z478" s="4" t="s">
        <v>270</v>
      </c>
      <c r="AA478" s="54" t="s">
        <v>16486</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9">
        <v>58118380</v>
      </c>
    </row>
    <row r="479" spans="1:77" ht="15.75">
      <c r="A479" s="51"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8" t="str">
        <f t="shared" si="7"/>
        <v xml:space="preserve">6. Agua limpia y saneamiento </v>
      </c>
      <c r="U479" s="3" t="s">
        <v>349</v>
      </c>
      <c r="V479" s="4" t="s">
        <v>350</v>
      </c>
      <c r="W479" s="3" t="s">
        <v>349</v>
      </c>
      <c r="X479" s="4" t="s">
        <v>783</v>
      </c>
      <c r="Y479" s="3">
        <v>3</v>
      </c>
      <c r="Z479" s="4" t="s">
        <v>1301</v>
      </c>
      <c r="AA479" s="54" t="s">
        <v>16496</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9">
        <v>6100901148</v>
      </c>
    </row>
    <row r="480" spans="1:77" ht="15.75">
      <c r="A480" s="51"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8" t="str">
        <f t="shared" si="7"/>
        <v xml:space="preserve">6. Agua limpia y saneamiento </v>
      </c>
      <c r="U480" s="3">
        <v>2</v>
      </c>
      <c r="V480" s="4" t="s">
        <v>350</v>
      </c>
      <c r="W480" s="3">
        <v>1</v>
      </c>
      <c r="X480" s="4" t="s">
        <v>928</v>
      </c>
      <c r="Y480" s="3">
        <v>3</v>
      </c>
      <c r="Z480" s="4" t="s">
        <v>7429</v>
      </c>
      <c r="AA480" s="54" t="s">
        <v>16525</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3060207772.8599997</v>
      </c>
    </row>
    <row r="481" spans="1:77" ht="15.75">
      <c r="A481" s="51"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8" t="str">
        <f t="shared" si="7"/>
        <v>16. Paz, justicia e instituciones sólidas</v>
      </c>
      <c r="U481" s="3">
        <v>1</v>
      </c>
      <c r="V481" s="4" t="s">
        <v>34</v>
      </c>
      <c r="W481" s="3">
        <v>7</v>
      </c>
      <c r="X481" s="4" t="s">
        <v>235</v>
      </c>
      <c r="Y481" s="3">
        <v>2</v>
      </c>
      <c r="Z481" s="4" t="s">
        <v>236</v>
      </c>
      <c r="AA481" s="54" t="s">
        <v>16485</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25306360</v>
      </c>
    </row>
    <row r="482" spans="1:77" ht="15.75">
      <c r="A482" s="51"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8" t="str">
        <f t="shared" si="7"/>
        <v>16. Paz, justicia e instituciones sólidas</v>
      </c>
      <c r="U482" s="3">
        <v>1</v>
      </c>
      <c r="V482" s="4" t="s">
        <v>34</v>
      </c>
      <c r="W482" s="3">
        <v>3</v>
      </c>
      <c r="X482" s="4" t="s">
        <v>37</v>
      </c>
      <c r="Y482" s="3">
        <v>4</v>
      </c>
      <c r="Z482" s="4" t="s">
        <v>252</v>
      </c>
      <c r="AA482" s="54"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9">
        <v>4000000</v>
      </c>
    </row>
    <row r="483" spans="1:77" ht="15.75">
      <c r="A483" s="51"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8" t="str">
        <f t="shared" si="7"/>
        <v xml:space="preserve">5. Igualdad de género </v>
      </c>
      <c r="U483" s="3">
        <v>1</v>
      </c>
      <c r="V483" s="4" t="s">
        <v>34</v>
      </c>
      <c r="W483" s="3">
        <v>2</v>
      </c>
      <c r="X483" s="4" t="s">
        <v>269</v>
      </c>
      <c r="Y483" s="3">
        <v>4</v>
      </c>
      <c r="Z483" s="4" t="s">
        <v>270</v>
      </c>
      <c r="AA483" s="54" t="s">
        <v>16486</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3330000</v>
      </c>
    </row>
    <row r="484" spans="1:77" ht="15.75">
      <c r="A484" s="51"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8" t="str">
        <f t="shared" si="7"/>
        <v xml:space="preserve">10. Reducción de las desigualdades </v>
      </c>
      <c r="U484" s="3">
        <v>1</v>
      </c>
      <c r="V484" s="4" t="s">
        <v>34</v>
      </c>
      <c r="W484" s="3">
        <v>2</v>
      </c>
      <c r="X484" s="4" t="s">
        <v>269</v>
      </c>
      <c r="Y484" s="3">
        <v>4</v>
      </c>
      <c r="Z484" s="4" t="s">
        <v>270</v>
      </c>
      <c r="AA484" s="54" t="s">
        <v>16486</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4330000</v>
      </c>
    </row>
    <row r="485" spans="1:77" ht="15.75">
      <c r="A485" s="51"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8" t="str">
        <f t="shared" si="7"/>
        <v xml:space="preserve">10. Reducción de las desigualdades </v>
      </c>
      <c r="U485" s="3" t="s">
        <v>349</v>
      </c>
      <c r="V485" s="4" t="s">
        <v>350</v>
      </c>
      <c r="W485" s="3" t="s">
        <v>351</v>
      </c>
      <c r="X485" s="4" t="s">
        <v>352</v>
      </c>
      <c r="Y485" s="3" t="s">
        <v>353</v>
      </c>
      <c r="Z485" s="4" t="s">
        <v>354</v>
      </c>
      <c r="AA485" s="54"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9">
        <v>40000</v>
      </c>
    </row>
    <row r="486" spans="1:77" ht="15.75">
      <c r="A486" s="51"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8" t="str">
        <f t="shared" si="7"/>
        <v xml:space="preserve">6. Agua limpia y saneamiento </v>
      </c>
      <c r="U486" s="3">
        <v>2</v>
      </c>
      <c r="V486" s="4" t="s">
        <v>350</v>
      </c>
      <c r="W486" s="3">
        <v>1</v>
      </c>
      <c r="X486" s="4" t="s">
        <v>928</v>
      </c>
      <c r="Y486" s="3">
        <v>3</v>
      </c>
      <c r="Z486" s="4" t="s">
        <v>7429</v>
      </c>
      <c r="AA486" s="54" t="s">
        <v>16525</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9">
        <v>4275136681</v>
      </c>
    </row>
    <row r="487" spans="1:77" ht="15.75">
      <c r="A487" s="51"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8" t="str">
        <f t="shared" si="7"/>
        <v>15. Vida de ecosistemas terrestres</v>
      </c>
      <c r="U487" s="3">
        <v>2</v>
      </c>
      <c r="V487" s="4" t="s">
        <v>350</v>
      </c>
      <c r="W487" s="3">
        <v>1</v>
      </c>
      <c r="X487" s="4" t="s">
        <v>928</v>
      </c>
      <c r="Y487" s="3">
        <v>6</v>
      </c>
      <c r="Z487" s="4" t="s">
        <v>1404</v>
      </c>
      <c r="AA487" s="54"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611332</v>
      </c>
    </row>
    <row r="488" spans="1:77" ht="15.75">
      <c r="A488" s="51"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8" t="str">
        <f t="shared" si="7"/>
        <v>16. Paz, justicia e instituciones sólidas</v>
      </c>
      <c r="U488" s="3">
        <v>2</v>
      </c>
      <c r="V488" s="4" t="s">
        <v>350</v>
      </c>
      <c r="W488" s="3">
        <v>1</v>
      </c>
      <c r="X488" s="4" t="s">
        <v>928</v>
      </c>
      <c r="Y488" s="3">
        <v>6</v>
      </c>
      <c r="Z488" s="4" t="s">
        <v>1404</v>
      </c>
      <c r="AA488" s="54"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4479690.72</v>
      </c>
    </row>
    <row r="489" spans="1:77" ht="15.75">
      <c r="A489" s="51"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8" t="str">
        <f t="shared" si="7"/>
        <v>16. Paz, justicia e instituciones sólidas</v>
      </c>
      <c r="U489" s="3">
        <v>1</v>
      </c>
      <c r="V489" s="4" t="s">
        <v>34</v>
      </c>
      <c r="W489" s="3">
        <v>7</v>
      </c>
      <c r="X489" s="4" t="s">
        <v>235</v>
      </c>
      <c r="Y489" s="3">
        <v>2</v>
      </c>
      <c r="Z489" s="4" t="s">
        <v>236</v>
      </c>
      <c r="AA489" s="54" t="s">
        <v>16485</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8000</v>
      </c>
    </row>
    <row r="490" spans="1:77" ht="15.75">
      <c r="A490" s="51"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8" t="str">
        <f t="shared" si="7"/>
        <v>16. Paz, justicia e instituciones sólidas</v>
      </c>
      <c r="U490" s="3">
        <v>1</v>
      </c>
      <c r="V490" s="4" t="s">
        <v>34</v>
      </c>
      <c r="W490" s="3">
        <v>3</v>
      </c>
      <c r="X490" s="4" t="s">
        <v>37</v>
      </c>
      <c r="Y490" s="3">
        <v>4</v>
      </c>
      <c r="Z490" s="4" t="s">
        <v>252</v>
      </c>
      <c r="AA490" s="54"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10000</v>
      </c>
    </row>
    <row r="491" spans="1:77" ht="15.75">
      <c r="A491" s="51"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8" t="str">
        <f t="shared" si="7"/>
        <v xml:space="preserve">5. Igualdad de género </v>
      </c>
      <c r="U491" s="3">
        <v>1</v>
      </c>
      <c r="V491" s="4" t="s">
        <v>34</v>
      </c>
      <c r="W491" s="3">
        <v>2</v>
      </c>
      <c r="X491" s="4" t="s">
        <v>269</v>
      </c>
      <c r="Y491" s="3">
        <v>4</v>
      </c>
      <c r="Z491" s="4" t="s">
        <v>270</v>
      </c>
      <c r="AA491" s="54" t="s">
        <v>16486</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78998</v>
      </c>
    </row>
    <row r="492" spans="1:77" ht="15.75">
      <c r="A492" s="51"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8" t="str">
        <f t="shared" si="7"/>
        <v xml:space="preserve">10. Reducción de las desigualdades </v>
      </c>
      <c r="U492" s="3">
        <v>1</v>
      </c>
      <c r="V492" s="4" t="s">
        <v>34</v>
      </c>
      <c r="W492" s="3">
        <v>2</v>
      </c>
      <c r="X492" s="4" t="s">
        <v>269</v>
      </c>
      <c r="Y492" s="3">
        <v>4</v>
      </c>
      <c r="Z492" s="4" t="s">
        <v>270</v>
      </c>
      <c r="AA492" s="54" t="s">
        <v>16486</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81000</v>
      </c>
    </row>
    <row r="493" spans="1:77" ht="15.75">
      <c r="A493" s="51"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8" t="str">
        <f t="shared" si="7"/>
        <v xml:space="preserve">10. Reducción de las desigualdades </v>
      </c>
      <c r="U493" s="3" t="s">
        <v>349</v>
      </c>
      <c r="V493" s="4" t="s">
        <v>350</v>
      </c>
      <c r="W493" s="3" t="s">
        <v>351</v>
      </c>
      <c r="X493" s="4" t="s">
        <v>352</v>
      </c>
      <c r="Y493" s="3" t="s">
        <v>353</v>
      </c>
      <c r="Z493" s="4" t="s">
        <v>354</v>
      </c>
      <c r="AA493" s="54"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9">
        <v>49000</v>
      </c>
    </row>
    <row r="494" spans="1:77" ht="15.75">
      <c r="A494" s="51"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8" t="str">
        <f t="shared" si="7"/>
        <v>11. Ciudades y comunidades sostenibles</v>
      </c>
      <c r="U494" s="3">
        <v>2</v>
      </c>
      <c r="V494" s="4" t="s">
        <v>350</v>
      </c>
      <c r="W494" s="3">
        <v>1</v>
      </c>
      <c r="X494" s="4" t="s">
        <v>928</v>
      </c>
      <c r="Y494" s="3" t="s">
        <v>840</v>
      </c>
      <c r="Z494" s="4" t="s">
        <v>929</v>
      </c>
      <c r="AA494" s="54" t="s">
        <v>16499</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9">
        <v>19131104</v>
      </c>
    </row>
    <row r="495" spans="1:77" ht="15.75">
      <c r="A495" s="51"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8" t="str">
        <f t="shared" si="7"/>
        <v>15. Vida de ecosistemas terrestres</v>
      </c>
      <c r="U495" s="3">
        <v>2</v>
      </c>
      <c r="V495" s="4" t="s">
        <v>350</v>
      </c>
      <c r="W495" s="3">
        <v>1</v>
      </c>
      <c r="X495" s="4" t="s">
        <v>928</v>
      </c>
      <c r="Y495" s="3" t="s">
        <v>349</v>
      </c>
      <c r="Z495" s="4" t="s">
        <v>7632</v>
      </c>
      <c r="AA495" s="54" t="s">
        <v>16526</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200000000</v>
      </c>
    </row>
    <row r="496" spans="1:77" ht="15.75">
      <c r="A496" s="51"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8" t="str">
        <f t="shared" si="7"/>
        <v>15. Vida de ecosistemas terrestres</v>
      </c>
      <c r="U496" s="3">
        <v>2</v>
      </c>
      <c r="V496" s="4" t="s">
        <v>350</v>
      </c>
      <c r="W496" s="3">
        <v>1</v>
      </c>
      <c r="X496" s="4" t="s">
        <v>928</v>
      </c>
      <c r="Y496" s="3" t="s">
        <v>498</v>
      </c>
      <c r="Z496" s="4" t="s">
        <v>3761</v>
      </c>
      <c r="AA496" s="54" t="s">
        <v>16514</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9">
        <v>1000000000</v>
      </c>
    </row>
    <row r="497" spans="1:77" ht="15.75">
      <c r="A497" s="51"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8" t="str">
        <f t="shared" si="7"/>
        <v>15. Vida de ecosistemas terrestres</v>
      </c>
      <c r="U497" s="3">
        <v>2</v>
      </c>
      <c r="V497" s="4" t="s">
        <v>350</v>
      </c>
      <c r="W497" s="3">
        <v>1</v>
      </c>
      <c r="X497" s="4" t="s">
        <v>928</v>
      </c>
      <c r="Y497" s="3">
        <v>6</v>
      </c>
      <c r="Z497" s="4" t="s">
        <v>1404</v>
      </c>
      <c r="AA497" s="54"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9">
        <v>7281900</v>
      </c>
    </row>
    <row r="498" spans="1:77" ht="15.75">
      <c r="A498" s="51"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8" t="str">
        <f t="shared" si="7"/>
        <v>15. Vida de ecosistemas terrestres</v>
      </c>
      <c r="U498" s="3">
        <v>2</v>
      </c>
      <c r="V498" s="4" t="s">
        <v>350</v>
      </c>
      <c r="W498" s="3">
        <v>1</v>
      </c>
      <c r="X498" s="4" t="s">
        <v>928</v>
      </c>
      <c r="Y498" s="3">
        <v>6</v>
      </c>
      <c r="Z498" s="4" t="s">
        <v>1404</v>
      </c>
      <c r="AA498" s="54"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85575149</v>
      </c>
    </row>
    <row r="499" spans="1:77" ht="15.75">
      <c r="A499" s="51"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8" t="str">
        <f t="shared" si="7"/>
        <v>16. Paz, justicia e instituciones sólidas</v>
      </c>
      <c r="U499" s="3">
        <v>1</v>
      </c>
      <c r="V499" s="4" t="s">
        <v>34</v>
      </c>
      <c r="W499" s="3">
        <v>7</v>
      </c>
      <c r="X499" s="4" t="s">
        <v>235</v>
      </c>
      <c r="Y499" s="3">
        <v>2</v>
      </c>
      <c r="Z499" s="4" t="s">
        <v>236</v>
      </c>
      <c r="AA499" s="54" t="s">
        <v>16485</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50000</v>
      </c>
    </row>
    <row r="500" spans="1:77" ht="15.75">
      <c r="A500" s="51"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8" t="str">
        <f t="shared" si="7"/>
        <v>16. Paz, justicia e instituciones sólidas</v>
      </c>
      <c r="U500" s="3">
        <v>1</v>
      </c>
      <c r="V500" s="4" t="s">
        <v>34</v>
      </c>
      <c r="W500" s="3">
        <v>3</v>
      </c>
      <c r="X500" s="4" t="s">
        <v>37</v>
      </c>
      <c r="Y500" s="3">
        <v>4</v>
      </c>
      <c r="Z500" s="4" t="s">
        <v>252</v>
      </c>
      <c r="AA500" s="54"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9">
        <v>8883302</v>
      </c>
    </row>
    <row r="501" spans="1:77" ht="15.75">
      <c r="A501" s="51"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8" t="str">
        <f t="shared" si="7"/>
        <v xml:space="preserve">5. Igualdad de género </v>
      </c>
      <c r="U501" s="3">
        <v>1</v>
      </c>
      <c r="V501" s="4" t="s">
        <v>34</v>
      </c>
      <c r="W501" s="3">
        <v>2</v>
      </c>
      <c r="X501" s="4" t="s">
        <v>269</v>
      </c>
      <c r="Y501" s="3">
        <v>4</v>
      </c>
      <c r="Z501" s="4" t="s">
        <v>270</v>
      </c>
      <c r="AA501" s="54" t="s">
        <v>16486</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9">
        <v>31500</v>
      </c>
    </row>
    <row r="502" spans="1:77" ht="15.75">
      <c r="A502" s="51"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8" t="str">
        <f t="shared" si="7"/>
        <v xml:space="preserve">10. Reducción de las desigualdades </v>
      </c>
      <c r="U502" s="3">
        <v>1</v>
      </c>
      <c r="V502" s="4" t="s">
        <v>34</v>
      </c>
      <c r="W502" s="3">
        <v>2</v>
      </c>
      <c r="X502" s="4" t="s">
        <v>269</v>
      </c>
      <c r="Y502" s="3">
        <v>4</v>
      </c>
      <c r="Z502" s="4" t="s">
        <v>270</v>
      </c>
      <c r="AA502" s="54" t="s">
        <v>16486</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545315</v>
      </c>
    </row>
    <row r="503" spans="1:77" ht="15.75">
      <c r="A503" s="51"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8" t="str">
        <f t="shared" si="7"/>
        <v xml:space="preserve">10. Reducción de las desigualdades </v>
      </c>
      <c r="U503" s="3" t="s">
        <v>349</v>
      </c>
      <c r="V503" s="4" t="s">
        <v>350</v>
      </c>
      <c r="W503" s="3" t="s">
        <v>351</v>
      </c>
      <c r="X503" s="4" t="s">
        <v>352</v>
      </c>
      <c r="Y503" s="3" t="s">
        <v>353</v>
      </c>
      <c r="Z503" s="4" t="s">
        <v>354</v>
      </c>
      <c r="AA503" s="54"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9">
        <v>83000</v>
      </c>
    </row>
    <row r="504" spans="1:77" ht="15.75">
      <c r="A504" s="51"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8" t="str">
        <f t="shared" si="7"/>
        <v>11. Ciudades y comunidades sostenibles</v>
      </c>
      <c r="U504" s="3">
        <v>3</v>
      </c>
      <c r="V504" s="4" t="s">
        <v>578</v>
      </c>
      <c r="W504" s="3">
        <v>5</v>
      </c>
      <c r="X504" s="4" t="s">
        <v>7763</v>
      </c>
      <c r="Y504" s="3">
        <v>6</v>
      </c>
      <c r="Z504" s="4" t="s">
        <v>7764</v>
      </c>
      <c r="AA504" s="54" t="s">
        <v>16527</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11790432</v>
      </c>
    </row>
    <row r="505" spans="1:77" ht="15.75">
      <c r="A505" s="51"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8" t="str">
        <f t="shared" si="7"/>
        <v>11. Ciudades y comunidades sostenibles</v>
      </c>
      <c r="U505" s="3" t="s">
        <v>349</v>
      </c>
      <c r="V505" s="4" t="s">
        <v>350</v>
      </c>
      <c r="W505" s="3" t="s">
        <v>349</v>
      </c>
      <c r="X505" s="4" t="s">
        <v>783</v>
      </c>
      <c r="Y505" s="3" t="s">
        <v>840</v>
      </c>
      <c r="Z505" s="4" t="s">
        <v>7994</v>
      </c>
      <c r="AA505" s="54" t="s">
        <v>16528</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1930715121</v>
      </c>
    </row>
    <row r="506" spans="1:77" ht="15.75">
      <c r="A506" s="51"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8" t="str">
        <f t="shared" si="7"/>
        <v>11. Ciudades y comunidades sostenibles</v>
      </c>
      <c r="U506" s="3">
        <v>3</v>
      </c>
      <c r="V506" s="4" t="s">
        <v>578</v>
      </c>
      <c r="W506" s="3">
        <v>4</v>
      </c>
      <c r="X506" s="4" t="s">
        <v>6117</v>
      </c>
      <c r="Y506" s="3">
        <v>3</v>
      </c>
      <c r="Z506" s="4" t="s">
        <v>6118</v>
      </c>
      <c r="AA506" s="54" t="s">
        <v>16520</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383983773</v>
      </c>
    </row>
    <row r="507" spans="1:77" ht="15.75">
      <c r="A507" s="51"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8" t="str">
        <f t="shared" si="7"/>
        <v>9. Industria, innovación e infraestructuras</v>
      </c>
      <c r="U507" s="3">
        <v>3</v>
      </c>
      <c r="V507" s="4" t="s">
        <v>578</v>
      </c>
      <c r="W507" s="3">
        <v>4</v>
      </c>
      <c r="X507" s="4" t="s">
        <v>6117</v>
      </c>
      <c r="Y507" s="3">
        <v>3</v>
      </c>
      <c r="Z507" s="4" t="s">
        <v>6118</v>
      </c>
      <c r="AA507" s="54" t="s">
        <v>16520</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457000000</v>
      </c>
    </row>
    <row r="508" spans="1:77" ht="15.75">
      <c r="A508" s="51"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8" t="str">
        <f t="shared" si="7"/>
        <v>16. Paz, justicia e instituciones sólidas</v>
      </c>
      <c r="U508" s="3">
        <v>1</v>
      </c>
      <c r="V508" s="4" t="s">
        <v>34</v>
      </c>
      <c r="W508" s="3">
        <v>7</v>
      </c>
      <c r="X508" s="4" t="s">
        <v>235</v>
      </c>
      <c r="Y508" s="3">
        <v>2</v>
      </c>
      <c r="Z508" s="4" t="s">
        <v>236</v>
      </c>
      <c r="AA508" s="54" t="s">
        <v>16485</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285000000</v>
      </c>
    </row>
    <row r="509" spans="1:77" ht="15.75">
      <c r="A509" s="51"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8" t="str">
        <f t="shared" si="7"/>
        <v>16. Paz, justicia e instituciones sólidas</v>
      </c>
      <c r="U509" s="3">
        <v>1</v>
      </c>
      <c r="V509" s="4" t="s">
        <v>34</v>
      </c>
      <c r="W509" s="3">
        <v>3</v>
      </c>
      <c r="X509" s="4" t="s">
        <v>37</v>
      </c>
      <c r="Y509" s="3">
        <v>4</v>
      </c>
      <c r="Z509" s="4" t="s">
        <v>252</v>
      </c>
      <c r="AA509" s="54"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3746210242</v>
      </c>
    </row>
    <row r="510" spans="1:77" ht="15.75">
      <c r="A510" s="51"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8" t="str">
        <f t="shared" si="7"/>
        <v xml:space="preserve">5. Igualdad de género </v>
      </c>
      <c r="U510" s="3">
        <v>1</v>
      </c>
      <c r="V510" s="4" t="s">
        <v>34</v>
      </c>
      <c r="W510" s="3">
        <v>2</v>
      </c>
      <c r="X510" s="4" t="s">
        <v>269</v>
      </c>
      <c r="Y510" s="3">
        <v>4</v>
      </c>
      <c r="Z510" s="4" t="s">
        <v>270</v>
      </c>
      <c r="AA510" s="54" t="s">
        <v>16486</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2486882610</v>
      </c>
    </row>
    <row r="511" spans="1:77" ht="15.75">
      <c r="A511" s="51"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8" t="str">
        <f t="shared" si="7"/>
        <v xml:space="preserve">10. Reducción de las desigualdades </v>
      </c>
      <c r="U511" s="3">
        <v>1</v>
      </c>
      <c r="V511" s="4" t="s">
        <v>34</v>
      </c>
      <c r="W511" s="3">
        <v>2</v>
      </c>
      <c r="X511" s="4" t="s">
        <v>269</v>
      </c>
      <c r="Y511" s="3">
        <v>4</v>
      </c>
      <c r="Z511" s="4" t="s">
        <v>270</v>
      </c>
      <c r="AA511" s="54" t="s">
        <v>16486</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1505561773</v>
      </c>
    </row>
    <row r="512" spans="1:77" ht="15.75">
      <c r="A512" s="51"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8" t="str">
        <f t="shared" si="7"/>
        <v xml:space="preserve">10. Reducción de las desigualdades </v>
      </c>
      <c r="U512" s="3" t="s">
        <v>349</v>
      </c>
      <c r="V512" s="4" t="s">
        <v>350</v>
      </c>
      <c r="W512" s="3" t="s">
        <v>351</v>
      </c>
      <c r="X512" s="4" t="s">
        <v>352</v>
      </c>
      <c r="Y512" s="3" t="s">
        <v>353</v>
      </c>
      <c r="Z512" s="4" t="s">
        <v>354</v>
      </c>
      <c r="AA512" s="54"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9">
        <v>1110476335</v>
      </c>
    </row>
    <row r="513" spans="1:77" ht="15.75">
      <c r="A513" s="51"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8" t="str">
        <f t="shared" si="7"/>
        <v>12. Producción y consumo responsables</v>
      </c>
      <c r="U513" s="3" t="s">
        <v>349</v>
      </c>
      <c r="V513" s="4" t="s">
        <v>350</v>
      </c>
      <c r="W513" s="3" t="s">
        <v>497</v>
      </c>
      <c r="X513" s="4" t="s">
        <v>928</v>
      </c>
      <c r="Y513" s="3" t="s">
        <v>497</v>
      </c>
      <c r="Z513" s="4" t="s">
        <v>950</v>
      </c>
      <c r="AA513" s="54" t="s">
        <v>16500</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751354107</v>
      </c>
    </row>
    <row r="514" spans="1:77" ht="15.75">
      <c r="A514" s="51"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8" t="str">
        <f t="shared" si="7"/>
        <v>4. Educación de calidad</v>
      </c>
      <c r="U514" s="3">
        <v>3</v>
      </c>
      <c r="V514" s="4" t="s">
        <v>578</v>
      </c>
      <c r="W514" s="3">
        <v>4</v>
      </c>
      <c r="X514" s="4" t="s">
        <v>6117</v>
      </c>
      <c r="Y514" s="3">
        <v>3</v>
      </c>
      <c r="Z514" s="4" t="s">
        <v>6118</v>
      </c>
      <c r="AA514" s="54" t="s">
        <v>16520</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150000000</v>
      </c>
    </row>
    <row r="515" spans="1:77" ht="15.75">
      <c r="A515" s="51"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8" t="str">
        <f t="shared" si="7"/>
        <v xml:space="preserve">3. Salud y bienestar </v>
      </c>
      <c r="U515" s="3" t="s">
        <v>349</v>
      </c>
      <c r="V515" s="4" t="s">
        <v>350</v>
      </c>
      <c r="W515" s="3" t="s">
        <v>528</v>
      </c>
      <c r="X515" s="4" t="s">
        <v>973</v>
      </c>
      <c r="Y515" s="3" t="s">
        <v>497</v>
      </c>
      <c r="Z515" s="4" t="s">
        <v>7798</v>
      </c>
      <c r="AA515" s="54" t="s">
        <v>16519</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9">
        <v>1518150553.0700002</v>
      </c>
    </row>
    <row r="516" spans="1:77" ht="15.75">
      <c r="A516" s="51"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8" t="str">
        <f t="shared" ref="T516:T579" si="8">R516&amp;". "&amp;S516</f>
        <v>4. Educación de calidad</v>
      </c>
      <c r="U516" s="3" t="s">
        <v>349</v>
      </c>
      <c r="V516" s="4" t="s">
        <v>350</v>
      </c>
      <c r="W516" s="3" t="s">
        <v>498</v>
      </c>
      <c r="X516" s="4" t="s">
        <v>693</v>
      </c>
      <c r="Y516" s="3" t="s">
        <v>497</v>
      </c>
      <c r="Z516" s="4" t="s">
        <v>1023</v>
      </c>
      <c r="AA516" s="54" t="s">
        <v>16502</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600000</v>
      </c>
    </row>
    <row r="517" spans="1:77" ht="15.75">
      <c r="A517" s="51"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8" t="str">
        <f t="shared" si="8"/>
        <v>11. Ciudades y comunidades sostenibles</v>
      </c>
      <c r="U517" s="3" t="s">
        <v>349</v>
      </c>
      <c r="V517" s="4" t="s">
        <v>350</v>
      </c>
      <c r="W517" s="3" t="s">
        <v>349</v>
      </c>
      <c r="X517" s="4" t="s">
        <v>783</v>
      </c>
      <c r="Y517" s="3" t="s">
        <v>349</v>
      </c>
      <c r="Z517" s="4" t="s">
        <v>1720</v>
      </c>
      <c r="AA517" s="54" t="s">
        <v>16508</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443871615</v>
      </c>
    </row>
    <row r="518" spans="1:77" ht="15.75">
      <c r="A518" s="51"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8" t="str">
        <f t="shared" si="8"/>
        <v>11. Ciudades y comunidades sostenibles</v>
      </c>
      <c r="U518" s="3" t="s">
        <v>349</v>
      </c>
      <c r="V518" s="4" t="s">
        <v>7963</v>
      </c>
      <c r="W518" s="3" t="s">
        <v>349</v>
      </c>
      <c r="X518" s="4" t="s">
        <v>783</v>
      </c>
      <c r="Y518" s="3" t="s">
        <v>497</v>
      </c>
      <c r="Z518" s="4" t="s">
        <v>784</v>
      </c>
      <c r="AA518" s="54" t="s">
        <v>16492</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9">
        <v>1000000</v>
      </c>
    </row>
    <row r="519" spans="1:77" ht="15.75">
      <c r="A519" s="51"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8" t="str">
        <f t="shared" si="8"/>
        <v>11. Ciudades y comunidades sostenibles</v>
      </c>
      <c r="U519" s="3" t="s">
        <v>349</v>
      </c>
      <c r="V519" s="4" t="s">
        <v>350</v>
      </c>
      <c r="W519" s="3" t="s">
        <v>349</v>
      </c>
      <c r="X519" s="4" t="s">
        <v>783</v>
      </c>
      <c r="Y519" s="3" t="s">
        <v>497</v>
      </c>
      <c r="Z519" s="4" t="s">
        <v>784</v>
      </c>
      <c r="AA519" s="54" t="s">
        <v>16492</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9">
        <v>1000000</v>
      </c>
    </row>
    <row r="520" spans="1:77" ht="15.75">
      <c r="A520" s="51"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8" t="str">
        <f t="shared" si="8"/>
        <v>11. Ciudades y comunidades sostenibles</v>
      </c>
      <c r="U520" s="3" t="s">
        <v>349</v>
      </c>
      <c r="V520" s="4" t="s">
        <v>350</v>
      </c>
      <c r="W520" s="3" t="s">
        <v>349</v>
      </c>
      <c r="X520" s="4" t="s">
        <v>783</v>
      </c>
      <c r="Y520" s="3" t="s">
        <v>349</v>
      </c>
      <c r="Z520" s="4" t="s">
        <v>1720</v>
      </c>
      <c r="AA520" s="54" t="s">
        <v>16508</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9">
        <v>40000000</v>
      </c>
    </row>
    <row r="521" spans="1:77" ht="15.75">
      <c r="A521" s="51"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8" t="str">
        <f t="shared" si="8"/>
        <v>9. Industria, innovación e infraestructuras</v>
      </c>
      <c r="U521" s="3">
        <v>3</v>
      </c>
      <c r="V521" s="4" t="s">
        <v>578</v>
      </c>
      <c r="W521" s="3">
        <v>4</v>
      </c>
      <c r="X521" s="4" t="s">
        <v>6117</v>
      </c>
      <c r="Y521" s="3">
        <v>2</v>
      </c>
      <c r="Z521" s="4" t="s">
        <v>8034</v>
      </c>
      <c r="AA521" s="54" t="s">
        <v>16529</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1171662741.5999999</v>
      </c>
    </row>
    <row r="522" spans="1:77" ht="15.75">
      <c r="A522" s="51"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8" t="str">
        <f t="shared" si="8"/>
        <v>11. Ciudades y comunidades sostenibles</v>
      </c>
      <c r="U522" s="3">
        <v>3</v>
      </c>
      <c r="V522" s="4" t="s">
        <v>578</v>
      </c>
      <c r="W522" s="3">
        <v>4</v>
      </c>
      <c r="X522" s="4" t="s">
        <v>6117</v>
      </c>
      <c r="Y522" s="3">
        <v>2</v>
      </c>
      <c r="Z522" s="4" t="s">
        <v>8034</v>
      </c>
      <c r="AA522" s="54" t="s">
        <v>16529</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9">
        <v>89381528.38000001</v>
      </c>
    </row>
    <row r="523" spans="1:77" ht="15.75">
      <c r="A523" s="51"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8" t="str">
        <f t="shared" si="8"/>
        <v>16. Paz, justicia e instituciones sólidas</v>
      </c>
      <c r="U523" s="3">
        <v>1</v>
      </c>
      <c r="V523" s="4" t="s">
        <v>34</v>
      </c>
      <c r="W523" s="3">
        <v>7</v>
      </c>
      <c r="X523" s="4" t="s">
        <v>235</v>
      </c>
      <c r="Y523" s="3">
        <v>2</v>
      </c>
      <c r="Z523" s="4" t="s">
        <v>236</v>
      </c>
      <c r="AA523" s="54" t="s">
        <v>16485</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250000</v>
      </c>
    </row>
    <row r="524" spans="1:77" ht="15.75">
      <c r="A524" s="51"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8" t="str">
        <f t="shared" si="8"/>
        <v>16. Paz, justicia e instituciones sólidas</v>
      </c>
      <c r="U524" s="3">
        <v>1</v>
      </c>
      <c r="V524" s="4" t="s">
        <v>34</v>
      </c>
      <c r="W524" s="3">
        <v>3</v>
      </c>
      <c r="X524" s="4" t="s">
        <v>37</v>
      </c>
      <c r="Y524" s="3">
        <v>4</v>
      </c>
      <c r="Z524" s="4" t="s">
        <v>252</v>
      </c>
      <c r="AA524" s="54"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250000</v>
      </c>
    </row>
    <row r="525" spans="1:77" ht="15.75">
      <c r="A525" s="51"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8" t="str">
        <f t="shared" si="8"/>
        <v xml:space="preserve">5. Igualdad de género </v>
      </c>
      <c r="U525" s="3">
        <v>1</v>
      </c>
      <c r="V525" s="4" t="s">
        <v>34</v>
      </c>
      <c r="W525" s="3">
        <v>2</v>
      </c>
      <c r="X525" s="4" t="s">
        <v>269</v>
      </c>
      <c r="Y525" s="3">
        <v>4</v>
      </c>
      <c r="Z525" s="4" t="s">
        <v>270</v>
      </c>
      <c r="AA525" s="54" t="s">
        <v>16486</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250000</v>
      </c>
    </row>
    <row r="526" spans="1:77" ht="15.75">
      <c r="A526" s="51"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8" t="str">
        <f t="shared" si="8"/>
        <v xml:space="preserve">10. Reducción de las desigualdades </v>
      </c>
      <c r="U526" s="3">
        <v>1</v>
      </c>
      <c r="V526" s="4" t="s">
        <v>34</v>
      </c>
      <c r="W526" s="3">
        <v>2</v>
      </c>
      <c r="X526" s="4" t="s">
        <v>269</v>
      </c>
      <c r="Y526" s="3">
        <v>4</v>
      </c>
      <c r="Z526" s="4" t="s">
        <v>270</v>
      </c>
      <c r="AA526" s="54" t="s">
        <v>16486</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250000</v>
      </c>
    </row>
    <row r="527" spans="1:77" ht="15.75">
      <c r="A527" s="51"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8" t="str">
        <f t="shared" si="8"/>
        <v xml:space="preserve">10. Reducción de las desigualdades </v>
      </c>
      <c r="U527" s="3" t="s">
        <v>349</v>
      </c>
      <c r="V527" s="4" t="s">
        <v>350</v>
      </c>
      <c r="W527" s="3" t="s">
        <v>351</v>
      </c>
      <c r="X527" s="4" t="s">
        <v>352</v>
      </c>
      <c r="Y527" s="3" t="s">
        <v>353</v>
      </c>
      <c r="Z527" s="4" t="s">
        <v>354</v>
      </c>
      <c r="AA527" s="54"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9">
        <v>250000</v>
      </c>
    </row>
    <row r="528" spans="1:77" ht="15.75">
      <c r="A528" s="51"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8" t="str">
        <f t="shared" si="8"/>
        <v>4. Educación de calidad</v>
      </c>
      <c r="U528" s="3" t="s">
        <v>349</v>
      </c>
      <c r="V528" s="4" t="s">
        <v>350</v>
      </c>
      <c r="W528" s="3" t="s">
        <v>498</v>
      </c>
      <c r="X528" s="4" t="s">
        <v>693</v>
      </c>
      <c r="Y528" s="3" t="s">
        <v>497</v>
      </c>
      <c r="Z528" s="4" t="s">
        <v>1023</v>
      </c>
      <c r="AA528" s="54" t="s">
        <v>16502</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57238823</v>
      </c>
    </row>
    <row r="529" spans="1:77" ht="15.75">
      <c r="A529" s="51"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8" t="str">
        <f t="shared" si="8"/>
        <v>4. Educación de calidad</v>
      </c>
      <c r="U529" s="3" t="s">
        <v>349</v>
      </c>
      <c r="V529" s="4" t="s">
        <v>350</v>
      </c>
      <c r="W529" s="3" t="s">
        <v>498</v>
      </c>
      <c r="X529" s="4" t="s">
        <v>693</v>
      </c>
      <c r="Y529" s="3" t="s">
        <v>497</v>
      </c>
      <c r="Z529" s="4" t="s">
        <v>1023</v>
      </c>
      <c r="AA529" s="54" t="s">
        <v>16502</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16492801.77</v>
      </c>
    </row>
    <row r="530" spans="1:77" ht="15.75">
      <c r="A530" s="51"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8" t="str">
        <f t="shared" si="8"/>
        <v>16. Paz, justicia e instituciones sólidas</v>
      </c>
      <c r="U530" s="3">
        <v>1</v>
      </c>
      <c r="V530" s="4" t="s">
        <v>34</v>
      </c>
      <c r="W530" s="3">
        <v>7</v>
      </c>
      <c r="X530" s="4" t="s">
        <v>235</v>
      </c>
      <c r="Y530" s="3">
        <v>2</v>
      </c>
      <c r="Z530" s="4" t="s">
        <v>236</v>
      </c>
      <c r="AA530" s="54" t="s">
        <v>16485</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5000</v>
      </c>
    </row>
    <row r="531" spans="1:77" ht="15.75">
      <c r="A531" s="51"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8" t="str">
        <f t="shared" si="8"/>
        <v>16. Paz, justicia e instituciones sólidas</v>
      </c>
      <c r="U531" s="3">
        <v>1</v>
      </c>
      <c r="V531" s="4" t="s">
        <v>34</v>
      </c>
      <c r="W531" s="3">
        <v>3</v>
      </c>
      <c r="X531" s="4" t="s">
        <v>37</v>
      </c>
      <c r="Y531" s="3">
        <v>4</v>
      </c>
      <c r="Z531" s="4" t="s">
        <v>252</v>
      </c>
      <c r="AA531" s="54"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721738</v>
      </c>
    </row>
    <row r="532" spans="1:77" ht="15.75">
      <c r="A532" s="51"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8" t="str">
        <f t="shared" si="8"/>
        <v xml:space="preserve">5. Igualdad de género </v>
      </c>
      <c r="U532" s="3">
        <v>1</v>
      </c>
      <c r="V532" s="4" t="s">
        <v>34</v>
      </c>
      <c r="W532" s="3">
        <v>2</v>
      </c>
      <c r="X532" s="4" t="s">
        <v>269</v>
      </c>
      <c r="Y532" s="3">
        <v>4</v>
      </c>
      <c r="Z532" s="4" t="s">
        <v>270</v>
      </c>
      <c r="AA532" s="54" t="s">
        <v>16486</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50000</v>
      </c>
    </row>
    <row r="533" spans="1:77" ht="15.75">
      <c r="A533" s="51"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8" t="str">
        <f t="shared" si="8"/>
        <v xml:space="preserve">10. Reducción de las desigualdades </v>
      </c>
      <c r="U533" s="3">
        <v>1</v>
      </c>
      <c r="V533" s="4" t="s">
        <v>34</v>
      </c>
      <c r="W533" s="3">
        <v>2</v>
      </c>
      <c r="X533" s="4" t="s">
        <v>269</v>
      </c>
      <c r="Y533" s="3">
        <v>4</v>
      </c>
      <c r="Z533" s="4" t="s">
        <v>270</v>
      </c>
      <c r="AA533" s="54" t="s">
        <v>16486</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74857</v>
      </c>
    </row>
    <row r="534" spans="1:77" ht="15.75">
      <c r="A534" s="51"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8" t="str">
        <f t="shared" si="8"/>
        <v xml:space="preserve">10. Reducción de las desigualdades </v>
      </c>
      <c r="U534" s="3" t="s">
        <v>349</v>
      </c>
      <c r="V534" s="4" t="s">
        <v>350</v>
      </c>
      <c r="W534" s="3" t="s">
        <v>351</v>
      </c>
      <c r="X534" s="4" t="s">
        <v>352</v>
      </c>
      <c r="Y534" s="3" t="s">
        <v>353</v>
      </c>
      <c r="Z534" s="4" t="s">
        <v>354</v>
      </c>
      <c r="AA534" s="54"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9">
        <v>50000</v>
      </c>
    </row>
    <row r="535" spans="1:77" ht="15.75">
      <c r="A535" s="51"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8" t="str">
        <f t="shared" si="8"/>
        <v>11. Ciudades y comunidades sostenibles</v>
      </c>
      <c r="U535" s="3">
        <v>1</v>
      </c>
      <c r="V535" s="4" t="s">
        <v>34</v>
      </c>
      <c r="W535" s="3">
        <v>8</v>
      </c>
      <c r="X535" s="4" t="s">
        <v>461</v>
      </c>
      <c r="Y535" s="3">
        <v>1</v>
      </c>
      <c r="Z535" s="4" t="s">
        <v>8189</v>
      </c>
      <c r="AA535" s="54" t="s">
        <v>16530</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54112881</v>
      </c>
    </row>
    <row r="536" spans="1:77" ht="15.75">
      <c r="A536" s="51"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8" t="str">
        <f t="shared" si="8"/>
        <v>11. Ciudades y comunidades sostenibles</v>
      </c>
      <c r="U536" s="3">
        <v>3</v>
      </c>
      <c r="V536" s="4" t="s">
        <v>578</v>
      </c>
      <c r="W536" s="3">
        <v>4</v>
      </c>
      <c r="X536" s="4" t="s">
        <v>6117</v>
      </c>
      <c r="Y536" s="3">
        <v>3</v>
      </c>
      <c r="Z536" s="4" t="s">
        <v>6118</v>
      </c>
      <c r="AA536" s="54" t="s">
        <v>16520</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23893047.099999998</v>
      </c>
    </row>
    <row r="537" spans="1:77" ht="15.75">
      <c r="A537" s="51"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8" t="str">
        <f t="shared" si="8"/>
        <v>16. Paz, justicia e instituciones sólidas</v>
      </c>
      <c r="U537" s="3">
        <v>1</v>
      </c>
      <c r="V537" s="4" t="s">
        <v>34</v>
      </c>
      <c r="W537" s="3">
        <v>7</v>
      </c>
      <c r="X537" s="4" t="s">
        <v>235</v>
      </c>
      <c r="Y537" s="3">
        <v>2</v>
      </c>
      <c r="Z537" s="4" t="s">
        <v>236</v>
      </c>
      <c r="AA537" s="54" t="s">
        <v>16485</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30172415</v>
      </c>
    </row>
    <row r="538" spans="1:77" ht="15.75">
      <c r="A538" s="51"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8" t="str">
        <f t="shared" si="8"/>
        <v>16. Paz, justicia e instituciones sólidas</v>
      </c>
      <c r="U538" s="3">
        <v>1</v>
      </c>
      <c r="V538" s="4" t="s">
        <v>34</v>
      </c>
      <c r="W538" s="3">
        <v>3</v>
      </c>
      <c r="X538" s="4" t="s">
        <v>37</v>
      </c>
      <c r="Y538" s="3">
        <v>4</v>
      </c>
      <c r="Z538" s="4" t="s">
        <v>252</v>
      </c>
      <c r="AA538" s="54"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9500000</v>
      </c>
    </row>
    <row r="539" spans="1:77" ht="15.75">
      <c r="A539" s="51"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8" t="str">
        <f t="shared" si="8"/>
        <v xml:space="preserve">5. Igualdad de género </v>
      </c>
      <c r="U539" s="3">
        <v>1</v>
      </c>
      <c r="V539" s="4" t="s">
        <v>34</v>
      </c>
      <c r="W539" s="3">
        <v>2</v>
      </c>
      <c r="X539" s="4" t="s">
        <v>269</v>
      </c>
      <c r="Y539" s="3">
        <v>4</v>
      </c>
      <c r="Z539" s="4" t="s">
        <v>270</v>
      </c>
      <c r="AA539" s="54" t="s">
        <v>16486</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20000</v>
      </c>
    </row>
    <row r="540" spans="1:77" ht="15.75">
      <c r="A540" s="51"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8" t="str">
        <f t="shared" si="8"/>
        <v xml:space="preserve">10. Reducción de las desigualdades </v>
      </c>
      <c r="U540" s="3">
        <v>1</v>
      </c>
      <c r="V540" s="4" t="s">
        <v>34</v>
      </c>
      <c r="W540" s="3">
        <v>2</v>
      </c>
      <c r="X540" s="4" t="s">
        <v>269</v>
      </c>
      <c r="Y540" s="3">
        <v>4</v>
      </c>
      <c r="Z540" s="4" t="s">
        <v>270</v>
      </c>
      <c r="AA540" s="54" t="s">
        <v>16486</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20000</v>
      </c>
    </row>
    <row r="541" spans="1:77" ht="15.75">
      <c r="A541" s="51"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8" t="str">
        <f t="shared" si="8"/>
        <v xml:space="preserve">10. Reducción de las desigualdades </v>
      </c>
      <c r="U541" s="3" t="s">
        <v>349</v>
      </c>
      <c r="V541" s="4" t="s">
        <v>350</v>
      </c>
      <c r="W541" s="3" t="s">
        <v>351</v>
      </c>
      <c r="X541" s="4" t="s">
        <v>352</v>
      </c>
      <c r="Y541" s="3" t="s">
        <v>353</v>
      </c>
      <c r="Z541" s="4" t="s">
        <v>354</v>
      </c>
      <c r="AA541" s="54"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9">
        <v>20000</v>
      </c>
    </row>
    <row r="542" spans="1:77" ht="15.75">
      <c r="A542" s="51"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8" t="str">
        <f t="shared" si="8"/>
        <v xml:space="preserve">10. Reducción de las desigualdades </v>
      </c>
      <c r="U542" s="3">
        <v>2</v>
      </c>
      <c r="V542" s="4" t="s">
        <v>350</v>
      </c>
      <c r="W542" s="3">
        <v>6</v>
      </c>
      <c r="X542" s="4" t="s">
        <v>352</v>
      </c>
      <c r="Y542" s="3">
        <v>9</v>
      </c>
      <c r="Z542" s="4" t="s">
        <v>1789</v>
      </c>
      <c r="AA542" s="54" t="s">
        <v>16510</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274951163</v>
      </c>
    </row>
    <row r="543" spans="1:77" ht="15.75">
      <c r="A543" s="51"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8" t="str">
        <f t="shared" si="8"/>
        <v xml:space="preserve">10. Reducción de las desigualdades </v>
      </c>
      <c r="U543" s="3" t="s">
        <v>349</v>
      </c>
      <c r="V543" s="4" t="s">
        <v>350</v>
      </c>
      <c r="W543" s="3" t="s">
        <v>351</v>
      </c>
      <c r="X543" s="4" t="s">
        <v>352</v>
      </c>
      <c r="Y543" s="3" t="s">
        <v>353</v>
      </c>
      <c r="Z543" s="4" t="s">
        <v>354</v>
      </c>
      <c r="AA543" s="54"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9">
        <v>50000000</v>
      </c>
    </row>
    <row r="544" spans="1:77" ht="15.75">
      <c r="A544" s="51"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8" t="str">
        <f t="shared" si="8"/>
        <v xml:space="preserve">2. Hambre cero </v>
      </c>
      <c r="U544" s="3">
        <v>2</v>
      </c>
      <c r="V544" s="4" t="s">
        <v>350</v>
      </c>
      <c r="W544" s="3">
        <v>6</v>
      </c>
      <c r="X544" s="4" t="s">
        <v>352</v>
      </c>
      <c r="Y544" s="3">
        <v>5</v>
      </c>
      <c r="Z544" s="4" t="s">
        <v>1756</v>
      </c>
      <c r="AA544" s="54" t="s">
        <v>16509</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200000</v>
      </c>
    </row>
    <row r="545" spans="1:77" ht="15.75">
      <c r="A545" s="51"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8" t="str">
        <f t="shared" si="8"/>
        <v xml:space="preserve">2. Hambre cero </v>
      </c>
      <c r="U545" s="3">
        <v>2</v>
      </c>
      <c r="V545" s="4" t="s">
        <v>350</v>
      </c>
      <c r="W545" s="3">
        <v>6</v>
      </c>
      <c r="X545" s="4" t="s">
        <v>352</v>
      </c>
      <c r="Y545" s="3">
        <v>5</v>
      </c>
      <c r="Z545" s="4" t="s">
        <v>1756</v>
      </c>
      <c r="AA545" s="54" t="s">
        <v>16509</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1200000</v>
      </c>
    </row>
    <row r="546" spans="1:77" ht="15.75">
      <c r="A546" s="51"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8" t="str">
        <f t="shared" si="8"/>
        <v>11. Ciudades y comunidades sostenibles</v>
      </c>
      <c r="U546" s="3">
        <v>2</v>
      </c>
      <c r="V546" s="4" t="s">
        <v>350</v>
      </c>
      <c r="W546" s="3">
        <v>2</v>
      </c>
      <c r="X546" s="4" t="s">
        <v>783</v>
      </c>
      <c r="Y546" s="3">
        <v>2</v>
      </c>
      <c r="Z546" s="4" t="s">
        <v>1720</v>
      </c>
      <c r="AA546" s="54" t="s">
        <v>16508</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1361980365.7099996</v>
      </c>
    </row>
    <row r="547" spans="1:77" ht="15.75">
      <c r="A547" s="51"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8" t="str">
        <f t="shared" si="8"/>
        <v xml:space="preserve">10. Reducción de las desigualdades </v>
      </c>
      <c r="U547" s="3">
        <v>2</v>
      </c>
      <c r="V547" s="4" t="s">
        <v>350</v>
      </c>
      <c r="W547" s="3">
        <v>7</v>
      </c>
      <c r="X547" s="4" t="s">
        <v>1702</v>
      </c>
      <c r="Y547" s="3">
        <v>1</v>
      </c>
      <c r="Z547" s="4" t="s">
        <v>1702</v>
      </c>
      <c r="AA547" s="54"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200000</v>
      </c>
    </row>
    <row r="548" spans="1:77" ht="15.75">
      <c r="A548" s="51"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8" t="str">
        <f t="shared" si="8"/>
        <v xml:space="preserve">10. Reducción de las desigualdades </v>
      </c>
      <c r="U548" s="3">
        <v>2</v>
      </c>
      <c r="V548" s="4" t="s">
        <v>350</v>
      </c>
      <c r="W548" s="3">
        <v>6</v>
      </c>
      <c r="X548" s="4" t="s">
        <v>352</v>
      </c>
      <c r="Y548" s="3">
        <v>8</v>
      </c>
      <c r="Z548" s="4" t="s">
        <v>354</v>
      </c>
      <c r="AA548" s="54"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100000</v>
      </c>
    </row>
    <row r="549" spans="1:77" ht="15.75">
      <c r="A549" s="51"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8" t="str">
        <f t="shared" si="8"/>
        <v xml:space="preserve">10. Reducción de las desigualdades </v>
      </c>
      <c r="U549" s="3">
        <v>2</v>
      </c>
      <c r="V549" s="4" t="s">
        <v>350</v>
      </c>
      <c r="W549" s="3">
        <v>6</v>
      </c>
      <c r="X549" s="4" t="s">
        <v>352</v>
      </c>
      <c r="Y549" s="3">
        <v>8</v>
      </c>
      <c r="Z549" s="4" t="s">
        <v>354</v>
      </c>
      <c r="AA549" s="54"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2900000</v>
      </c>
    </row>
    <row r="550" spans="1:77" ht="15.75">
      <c r="A550" s="51"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8" t="str">
        <f t="shared" si="8"/>
        <v xml:space="preserve">10. Reducción de las desigualdades </v>
      </c>
      <c r="U550" s="3">
        <v>2</v>
      </c>
      <c r="V550" s="4" t="s">
        <v>350</v>
      </c>
      <c r="W550" s="3">
        <v>7</v>
      </c>
      <c r="X550" s="4" t="s">
        <v>1702</v>
      </c>
      <c r="Y550" s="3">
        <v>1</v>
      </c>
      <c r="Z550" s="4" t="s">
        <v>1702</v>
      </c>
      <c r="AA550" s="54"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9">
        <v>100000</v>
      </c>
    </row>
    <row r="551" spans="1:77" ht="15.75">
      <c r="A551" s="51"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8" t="str">
        <f t="shared" si="8"/>
        <v xml:space="preserve">10. Reducción de las desigualdades </v>
      </c>
      <c r="U551" s="3">
        <v>2</v>
      </c>
      <c r="V551" s="4" t="s">
        <v>350</v>
      </c>
      <c r="W551" s="3">
        <v>7</v>
      </c>
      <c r="X551" s="4" t="s">
        <v>1702</v>
      </c>
      <c r="Y551" s="3">
        <v>1</v>
      </c>
      <c r="Z551" s="4" t="s">
        <v>1702</v>
      </c>
      <c r="AA551" s="54"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9">
        <v>100000</v>
      </c>
    </row>
    <row r="552" spans="1:77" ht="15.75">
      <c r="A552" s="51"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8" t="str">
        <f t="shared" si="8"/>
        <v xml:space="preserve">8. Trabajo decente y crecimiento economico </v>
      </c>
      <c r="U552" s="3" t="s">
        <v>349</v>
      </c>
      <c r="V552" s="4" t="s">
        <v>350</v>
      </c>
      <c r="W552" s="3" t="s">
        <v>3582</v>
      </c>
      <c r="X552" s="4" t="s">
        <v>1702</v>
      </c>
      <c r="Y552" s="3" t="s">
        <v>497</v>
      </c>
      <c r="Z552" s="4" t="s">
        <v>1702</v>
      </c>
      <c r="AA552" s="54"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298600000</v>
      </c>
    </row>
    <row r="553" spans="1:77" ht="15.75">
      <c r="A553" s="51"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8" t="str">
        <f t="shared" si="8"/>
        <v>16. Paz, justicia e instituciones sólidas</v>
      </c>
      <c r="U553" s="3">
        <v>1</v>
      </c>
      <c r="V553" s="4" t="s">
        <v>34</v>
      </c>
      <c r="W553" s="3">
        <v>7</v>
      </c>
      <c r="X553" s="4" t="s">
        <v>235</v>
      </c>
      <c r="Y553" s="3">
        <v>2</v>
      </c>
      <c r="Z553" s="4" t="s">
        <v>236</v>
      </c>
      <c r="AA553" s="54" t="s">
        <v>16485</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42173233</v>
      </c>
    </row>
    <row r="554" spans="1:77" ht="15.75">
      <c r="A554" s="51"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8" t="str">
        <f t="shared" si="8"/>
        <v>16. Paz, justicia e instituciones sólidas</v>
      </c>
      <c r="U554" s="3">
        <v>1</v>
      </c>
      <c r="V554" s="4" t="s">
        <v>34</v>
      </c>
      <c r="W554" s="3">
        <v>3</v>
      </c>
      <c r="X554" s="4" t="s">
        <v>37</v>
      </c>
      <c r="Y554" s="3">
        <v>4</v>
      </c>
      <c r="Z554" s="4" t="s">
        <v>252</v>
      </c>
      <c r="AA554" s="54"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100000000</v>
      </c>
    </row>
    <row r="555" spans="1:77" ht="15.75">
      <c r="A555" s="51"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8" t="str">
        <f t="shared" si="8"/>
        <v xml:space="preserve">5. Igualdad de género </v>
      </c>
      <c r="U555" s="3">
        <v>1</v>
      </c>
      <c r="V555" s="4" t="s">
        <v>34</v>
      </c>
      <c r="W555" s="3">
        <v>2</v>
      </c>
      <c r="X555" s="4" t="s">
        <v>269</v>
      </c>
      <c r="Y555" s="3">
        <v>4</v>
      </c>
      <c r="Z555" s="4" t="s">
        <v>270</v>
      </c>
      <c r="AA555" s="54" t="s">
        <v>16486</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140000000</v>
      </c>
    </row>
    <row r="556" spans="1:77" ht="15.75">
      <c r="A556" s="51"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8" t="str">
        <f t="shared" si="8"/>
        <v xml:space="preserve">10. Reducción de las desigualdades </v>
      </c>
      <c r="U556" s="3">
        <v>1</v>
      </c>
      <c r="V556" s="4" t="s">
        <v>34</v>
      </c>
      <c r="W556" s="3">
        <v>2</v>
      </c>
      <c r="X556" s="4" t="s">
        <v>269</v>
      </c>
      <c r="Y556" s="3">
        <v>4</v>
      </c>
      <c r="Z556" s="4" t="s">
        <v>270</v>
      </c>
      <c r="AA556" s="54" t="s">
        <v>16486</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9">
        <v>5744960</v>
      </c>
    </row>
    <row r="557" spans="1:77" ht="15.75">
      <c r="A557" s="51"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8" t="str">
        <f t="shared" si="8"/>
        <v>10. Paz, justicia e instituciones sólidas</v>
      </c>
      <c r="U557" s="3">
        <v>1</v>
      </c>
      <c r="V557" s="4" t="s">
        <v>34</v>
      </c>
      <c r="W557" s="3">
        <v>3</v>
      </c>
      <c r="X557" s="4" t="s">
        <v>37</v>
      </c>
      <c r="Y557" s="3">
        <v>4</v>
      </c>
      <c r="Z557" s="4" t="s">
        <v>252</v>
      </c>
      <c r="AA557" s="54"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14950662.5</v>
      </c>
    </row>
    <row r="558" spans="1:77" ht="15.75">
      <c r="A558" s="51"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8" t="str">
        <f t="shared" si="8"/>
        <v>16. Paz, justicia e instituciones sólidas</v>
      </c>
      <c r="U558" s="3">
        <v>1</v>
      </c>
      <c r="V558" s="4" t="s">
        <v>34</v>
      </c>
      <c r="W558" s="3">
        <v>7</v>
      </c>
      <c r="X558" s="4" t="s">
        <v>235</v>
      </c>
      <c r="Y558" s="3">
        <v>2</v>
      </c>
      <c r="Z558" s="4" t="s">
        <v>236</v>
      </c>
      <c r="AA558" s="54" t="s">
        <v>16485</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50000</v>
      </c>
    </row>
    <row r="559" spans="1:77" ht="15.75">
      <c r="A559" s="51"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8" t="str">
        <f t="shared" si="8"/>
        <v>16. Paz, justicia e instituciones sólidas</v>
      </c>
      <c r="U559" s="3">
        <v>1</v>
      </c>
      <c r="V559" s="4" t="s">
        <v>34</v>
      </c>
      <c r="W559" s="3">
        <v>3</v>
      </c>
      <c r="X559" s="4" t="s">
        <v>37</v>
      </c>
      <c r="Y559" s="3">
        <v>4</v>
      </c>
      <c r="Z559" s="4" t="s">
        <v>252</v>
      </c>
      <c r="AA559" s="54"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160000</v>
      </c>
    </row>
    <row r="560" spans="1:77" ht="15.75">
      <c r="A560" s="51"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8" t="str">
        <f t="shared" si="8"/>
        <v xml:space="preserve">5. Igualdad de género </v>
      </c>
      <c r="U560" s="3">
        <v>1</v>
      </c>
      <c r="V560" s="4" t="s">
        <v>34</v>
      </c>
      <c r="W560" s="3">
        <v>2</v>
      </c>
      <c r="X560" s="4" t="s">
        <v>269</v>
      </c>
      <c r="Y560" s="3">
        <v>4</v>
      </c>
      <c r="Z560" s="4" t="s">
        <v>270</v>
      </c>
      <c r="AA560" s="54" t="s">
        <v>16486</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9">
        <v>50000</v>
      </c>
    </row>
    <row r="561" spans="1:199" ht="15.75">
      <c r="A561" s="51"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8" t="str">
        <f t="shared" si="8"/>
        <v xml:space="preserve">10. Reducción de las desigualdades </v>
      </c>
      <c r="U561" s="3">
        <v>1</v>
      </c>
      <c r="V561" s="4" t="s">
        <v>34</v>
      </c>
      <c r="W561" s="3">
        <v>2</v>
      </c>
      <c r="X561" s="4" t="s">
        <v>269</v>
      </c>
      <c r="Y561" s="3">
        <v>4</v>
      </c>
      <c r="Z561" s="4" t="s">
        <v>270</v>
      </c>
      <c r="AA561" s="54" t="s">
        <v>16486</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50000</v>
      </c>
    </row>
    <row r="562" spans="1:199" ht="15.75">
      <c r="A562" s="51"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8" t="str">
        <f t="shared" si="8"/>
        <v xml:space="preserve">10. Reducción de las desigualdades </v>
      </c>
      <c r="U562" s="3" t="s">
        <v>349</v>
      </c>
      <c r="V562" s="4" t="s">
        <v>350</v>
      </c>
      <c r="W562" s="3" t="s">
        <v>351</v>
      </c>
      <c r="X562" s="4" t="s">
        <v>352</v>
      </c>
      <c r="Y562" s="3" t="s">
        <v>353</v>
      </c>
      <c r="Z562" s="4" t="s">
        <v>354</v>
      </c>
      <c r="AA562" s="54"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9">
        <v>50000</v>
      </c>
    </row>
    <row r="563" spans="1:199" ht="15.75">
      <c r="A563" s="51"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8" t="str">
        <f t="shared" si="8"/>
        <v>16. Paz, justicia e instituciones sólidas</v>
      </c>
      <c r="U563" s="3">
        <v>1</v>
      </c>
      <c r="V563" s="4" t="s">
        <v>34</v>
      </c>
      <c r="W563" s="3">
        <v>3</v>
      </c>
      <c r="X563" s="4" t="s">
        <v>37</v>
      </c>
      <c r="Y563" s="3">
        <v>4</v>
      </c>
      <c r="Z563" s="4" t="s">
        <v>252</v>
      </c>
      <c r="AA563" s="54"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12487182</v>
      </c>
      <c r="GM563" t="str">
        <f>PROPER(BR563)</f>
        <v/>
      </c>
      <c r="GN563" t="str">
        <f>PROPER(BS563)</f>
        <v/>
      </c>
      <c r="GO563" t="str">
        <f>PROPER(BT563)</f>
        <v/>
      </c>
      <c r="GP563" t="str">
        <f>PROPER(BU563)</f>
        <v/>
      </c>
      <c r="GQ563" t="str">
        <f>PROPER(BV563)</f>
        <v/>
      </c>
    </row>
    <row r="564" spans="1:199" ht="15.75">
      <c r="A564" s="51"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8" t="str">
        <f t="shared" si="8"/>
        <v xml:space="preserve">10. Reducción de las desigualdades </v>
      </c>
      <c r="U564" s="3">
        <v>1</v>
      </c>
      <c r="V564" s="4" t="s">
        <v>34</v>
      </c>
      <c r="W564" s="3">
        <v>2</v>
      </c>
      <c r="X564" s="4" t="s">
        <v>269</v>
      </c>
      <c r="Y564" s="3">
        <v>4</v>
      </c>
      <c r="Z564" s="4" t="s">
        <v>270</v>
      </c>
      <c r="AA564" s="54" t="s">
        <v>16486</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9">
        <v>9209226</v>
      </c>
    </row>
    <row r="565" spans="1:199" ht="15.75">
      <c r="A565" s="51"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8" t="str">
        <f t="shared" si="8"/>
        <v>10. Paz, justicia e instituciones sólidas</v>
      </c>
      <c r="U565" s="3">
        <v>1</v>
      </c>
      <c r="V565" s="4" t="s">
        <v>34</v>
      </c>
      <c r="W565" s="3">
        <v>2</v>
      </c>
      <c r="X565" s="4" t="s">
        <v>269</v>
      </c>
      <c r="Y565" s="3">
        <v>4</v>
      </c>
      <c r="Z565" s="4" t="s">
        <v>270</v>
      </c>
      <c r="AA565" s="54" t="s">
        <v>16486</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9514307.3300000001</v>
      </c>
    </row>
    <row r="566" spans="1:199" ht="15.75">
      <c r="A566" s="51"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8" t="str">
        <f t="shared" si="8"/>
        <v>16. Paz, justicia e instituciones sólidas</v>
      </c>
      <c r="U566" s="3">
        <v>1</v>
      </c>
      <c r="V566" s="4" t="s">
        <v>34</v>
      </c>
      <c r="W566" s="3">
        <v>7</v>
      </c>
      <c r="X566" s="4" t="s">
        <v>235</v>
      </c>
      <c r="Y566" s="3">
        <v>2</v>
      </c>
      <c r="Z566" s="4" t="s">
        <v>236</v>
      </c>
      <c r="AA566" s="54" t="s">
        <v>16485</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9">
        <v>7000</v>
      </c>
    </row>
    <row r="567" spans="1:199" ht="15.75">
      <c r="A567" s="51"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8" t="str">
        <f t="shared" si="8"/>
        <v>16. Paz, justicia e instituciones sólidas</v>
      </c>
      <c r="U567" s="3">
        <v>1</v>
      </c>
      <c r="V567" s="4" t="s">
        <v>34</v>
      </c>
      <c r="W567" s="3">
        <v>3</v>
      </c>
      <c r="X567" s="4" t="s">
        <v>37</v>
      </c>
      <c r="Y567" s="3">
        <v>4</v>
      </c>
      <c r="Z567" s="4" t="s">
        <v>252</v>
      </c>
      <c r="AA567" s="54"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5000</v>
      </c>
    </row>
    <row r="568" spans="1:199" ht="15.75">
      <c r="A568" s="51"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8" t="str">
        <f t="shared" si="8"/>
        <v xml:space="preserve">5. Igualdad de género </v>
      </c>
      <c r="U568" s="3">
        <v>1</v>
      </c>
      <c r="V568" s="4" t="s">
        <v>34</v>
      </c>
      <c r="W568" s="3">
        <v>2</v>
      </c>
      <c r="X568" s="4" t="s">
        <v>269</v>
      </c>
      <c r="Y568" s="3">
        <v>4</v>
      </c>
      <c r="Z568" s="4" t="s">
        <v>270</v>
      </c>
      <c r="AA568" s="54" t="s">
        <v>16486</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2620000</v>
      </c>
    </row>
    <row r="569" spans="1:199" ht="15.75">
      <c r="A569" s="51"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8" t="str">
        <f t="shared" si="8"/>
        <v xml:space="preserve">10. Reducción de las desigualdades </v>
      </c>
      <c r="U569" s="3">
        <v>1</v>
      </c>
      <c r="V569" s="4" t="s">
        <v>34</v>
      </c>
      <c r="W569" s="3">
        <v>2</v>
      </c>
      <c r="X569" s="4" t="s">
        <v>269</v>
      </c>
      <c r="Y569" s="3">
        <v>4</v>
      </c>
      <c r="Z569" s="4" t="s">
        <v>270</v>
      </c>
      <c r="AA569" s="54" t="s">
        <v>16486</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3296118</v>
      </c>
    </row>
    <row r="570" spans="1:199" ht="15.75">
      <c r="A570" s="51"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8" t="str">
        <f t="shared" si="8"/>
        <v xml:space="preserve">10. Reducción de las desigualdades </v>
      </c>
      <c r="U570" s="3" t="s">
        <v>349</v>
      </c>
      <c r="V570" s="4" t="s">
        <v>350</v>
      </c>
      <c r="W570" s="3" t="s">
        <v>351</v>
      </c>
      <c r="X570" s="4" t="s">
        <v>352</v>
      </c>
      <c r="Y570" s="3" t="s">
        <v>353</v>
      </c>
      <c r="Z570" s="4" t="s">
        <v>354</v>
      </c>
      <c r="AA570" s="54"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9">
        <v>60950</v>
      </c>
    </row>
    <row r="571" spans="1:199" ht="15.75">
      <c r="A571" s="51"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8" t="str">
        <f t="shared" si="8"/>
        <v xml:space="preserve">10. Reducción de las desigualdades </v>
      </c>
      <c r="U571" s="3">
        <v>1</v>
      </c>
      <c r="V571" s="4" t="s">
        <v>34</v>
      </c>
      <c r="W571" s="3">
        <v>2</v>
      </c>
      <c r="X571" s="4" t="s">
        <v>269</v>
      </c>
      <c r="Y571" s="3">
        <v>4</v>
      </c>
      <c r="Z571" s="4" t="s">
        <v>270</v>
      </c>
      <c r="AA571" s="54" t="s">
        <v>16486</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1326912</v>
      </c>
      <c r="GM571" t="str">
        <f>PROPER(BR571)</f>
        <v/>
      </c>
      <c r="GN571" t="str">
        <f>PROPER(BS571)</f>
        <v/>
      </c>
      <c r="GO571" t="str">
        <f>PROPER(BT571)</f>
        <v/>
      </c>
      <c r="GP571" t="str">
        <f>PROPER(BU571)</f>
        <v/>
      </c>
      <c r="GQ571" t="str">
        <f>PROPER(BV571)</f>
        <v/>
      </c>
    </row>
    <row r="572" spans="1:199" ht="15.75">
      <c r="A572" s="51"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8" t="str">
        <f t="shared" si="8"/>
        <v xml:space="preserve">5. Igualdad de género </v>
      </c>
      <c r="U572" s="3">
        <v>2</v>
      </c>
      <c r="V572" s="4" t="s">
        <v>350</v>
      </c>
      <c r="W572" s="3">
        <v>6</v>
      </c>
      <c r="X572" s="4" t="s">
        <v>352</v>
      </c>
      <c r="Y572" s="3">
        <v>8</v>
      </c>
      <c r="Z572" s="4" t="s">
        <v>354</v>
      </c>
      <c r="AA572" s="54"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190000</v>
      </c>
    </row>
    <row r="573" spans="1:199" ht="15.75">
      <c r="A573" s="51"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8" t="str">
        <f t="shared" si="8"/>
        <v xml:space="preserve">5. Igualdad de género </v>
      </c>
      <c r="U573" s="3">
        <v>1</v>
      </c>
      <c r="V573" s="4" t="s">
        <v>34</v>
      </c>
      <c r="W573" s="3">
        <v>2</v>
      </c>
      <c r="X573" s="4" t="s">
        <v>269</v>
      </c>
      <c r="Y573" s="3">
        <v>4</v>
      </c>
      <c r="Z573" s="4" t="s">
        <v>270</v>
      </c>
      <c r="AA573" s="54" t="s">
        <v>16486</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140000</v>
      </c>
    </row>
    <row r="574" spans="1:199" ht="15.75">
      <c r="A574" s="51"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8" t="str">
        <f t="shared" si="8"/>
        <v xml:space="preserve">10. Reducción de las desigualdades </v>
      </c>
      <c r="U574" s="3" t="s">
        <v>349</v>
      </c>
      <c r="V574" s="4" t="s">
        <v>350</v>
      </c>
      <c r="W574" s="3" t="s">
        <v>351</v>
      </c>
      <c r="X574" s="4" t="s">
        <v>352</v>
      </c>
      <c r="Y574" s="3" t="s">
        <v>353</v>
      </c>
      <c r="Z574" s="4" t="s">
        <v>354</v>
      </c>
      <c r="AA574" s="54"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9">
        <v>7250000</v>
      </c>
    </row>
    <row r="575" spans="1:199" ht="15.75">
      <c r="A575" s="51"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8" t="str">
        <f t="shared" si="8"/>
        <v xml:space="preserve">10. Reducción de las desigualdades </v>
      </c>
      <c r="U575" s="3">
        <v>3</v>
      </c>
      <c r="V575" s="4" t="s">
        <v>578</v>
      </c>
      <c r="W575" s="3">
        <v>1</v>
      </c>
      <c r="X575" s="4" t="s">
        <v>579</v>
      </c>
      <c r="Y575" s="3">
        <v>2</v>
      </c>
      <c r="Z575" s="4" t="s">
        <v>8951</v>
      </c>
      <c r="AA575" s="54" t="s">
        <v>16531</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3391865</v>
      </c>
    </row>
    <row r="576" spans="1:199" ht="15.75">
      <c r="A576" s="51"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8" t="str">
        <f t="shared" si="8"/>
        <v xml:space="preserve">10. Reducción de las desigualdades </v>
      </c>
      <c r="U576" s="3">
        <v>2</v>
      </c>
      <c r="V576" s="4" t="s">
        <v>350</v>
      </c>
      <c r="W576" s="3">
        <v>7</v>
      </c>
      <c r="X576" s="4" t="s">
        <v>1702</v>
      </c>
      <c r="Y576" s="3">
        <v>1</v>
      </c>
      <c r="Z576" s="4" t="s">
        <v>1702</v>
      </c>
      <c r="AA576" s="54"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3300000</v>
      </c>
    </row>
    <row r="577" spans="1:77" ht="15.75">
      <c r="A577" s="51"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8" t="str">
        <f t="shared" si="8"/>
        <v xml:space="preserve">2. Hambre cero </v>
      </c>
      <c r="U577" s="3">
        <v>2</v>
      </c>
      <c r="V577" s="4" t="s">
        <v>350</v>
      </c>
      <c r="W577" s="3">
        <v>6</v>
      </c>
      <c r="X577" s="4" t="s">
        <v>352</v>
      </c>
      <c r="Y577" s="3">
        <v>5</v>
      </c>
      <c r="Z577" s="4" t="s">
        <v>1756</v>
      </c>
      <c r="AA577" s="54" t="s">
        <v>16509</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1112434047.97</v>
      </c>
    </row>
    <row r="578" spans="1:77" ht="15.75">
      <c r="A578" s="51"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8" t="str">
        <f t="shared" si="8"/>
        <v xml:space="preserve">10. Reducción de las desigualdades </v>
      </c>
      <c r="U578" s="3">
        <v>2</v>
      </c>
      <c r="V578" s="4" t="s">
        <v>350</v>
      </c>
      <c r="W578" s="3">
        <v>6</v>
      </c>
      <c r="X578" s="4" t="s">
        <v>352</v>
      </c>
      <c r="Y578" s="3">
        <v>8</v>
      </c>
      <c r="Z578" s="4" t="s">
        <v>354</v>
      </c>
      <c r="AA578" s="54"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3600000</v>
      </c>
    </row>
    <row r="579" spans="1:77" ht="15.75">
      <c r="A579" s="51"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8" t="str">
        <f t="shared" si="8"/>
        <v xml:space="preserve">2. Hambre cero </v>
      </c>
      <c r="U579" s="3">
        <v>2</v>
      </c>
      <c r="V579" s="4" t="s">
        <v>350</v>
      </c>
      <c r="W579" s="3">
        <v>6</v>
      </c>
      <c r="X579" s="4" t="s">
        <v>352</v>
      </c>
      <c r="Y579" s="3">
        <v>5</v>
      </c>
      <c r="Z579" s="4" t="s">
        <v>1756</v>
      </c>
      <c r="AA579" s="54" t="s">
        <v>16509</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9">
        <v>48031687</v>
      </c>
    </row>
    <row r="580" spans="1:77" ht="15.75">
      <c r="A580" s="51"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8" t="str">
        <f t="shared" ref="T580:T643" si="9">R580&amp;". "&amp;S580</f>
        <v xml:space="preserve">10. Reducción de las desigualdades </v>
      </c>
      <c r="U580" s="3">
        <v>2</v>
      </c>
      <c r="V580" s="4" t="s">
        <v>350</v>
      </c>
      <c r="W580" s="3">
        <v>6</v>
      </c>
      <c r="X580" s="4" t="s">
        <v>352</v>
      </c>
      <c r="Y580" s="3">
        <v>1</v>
      </c>
      <c r="Z580" s="4" t="s">
        <v>1535</v>
      </c>
      <c r="AA580" s="54" t="s">
        <v>16506</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4102462</v>
      </c>
    </row>
    <row r="581" spans="1:77" ht="15.75">
      <c r="A581" s="51"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8" t="str">
        <f t="shared" si="9"/>
        <v xml:space="preserve">10. Reducción de las desigualdades </v>
      </c>
      <c r="U581" s="3">
        <v>2</v>
      </c>
      <c r="V581" s="4" t="s">
        <v>350</v>
      </c>
      <c r="W581" s="3">
        <v>3</v>
      </c>
      <c r="X581" s="4" t="s">
        <v>973</v>
      </c>
      <c r="Y581" s="3">
        <v>2</v>
      </c>
      <c r="Z581" s="4" t="s">
        <v>8730</v>
      </c>
      <c r="AA581" s="54" t="s">
        <v>16532</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9">
        <v>183822</v>
      </c>
    </row>
    <row r="582" spans="1:77" ht="15.75">
      <c r="A582" s="51"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8" t="str">
        <f t="shared" si="9"/>
        <v>4. Educación de calidad</v>
      </c>
      <c r="U582" s="3">
        <v>2</v>
      </c>
      <c r="V582" s="4" t="s">
        <v>350</v>
      </c>
      <c r="W582" s="3">
        <v>7</v>
      </c>
      <c r="X582" s="4" t="s">
        <v>1702</v>
      </c>
      <c r="Y582" s="3">
        <v>1</v>
      </c>
      <c r="Z582" s="4" t="s">
        <v>1702</v>
      </c>
      <c r="AA582" s="54"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100000</v>
      </c>
    </row>
    <row r="583" spans="1:77" ht="15.75">
      <c r="A583" s="51"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8" t="str">
        <f t="shared" si="9"/>
        <v>4. Educación de calidad</v>
      </c>
      <c r="U583" s="3">
        <v>2</v>
      </c>
      <c r="V583" s="4" t="s">
        <v>350</v>
      </c>
      <c r="W583" s="3">
        <v>5</v>
      </c>
      <c r="X583" s="4" t="s">
        <v>693</v>
      </c>
      <c r="Y583" s="3" t="s">
        <v>497</v>
      </c>
      <c r="Z583" s="4" t="s">
        <v>1023</v>
      </c>
      <c r="AA583" s="54" t="s">
        <v>16502</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9">
        <v>30000</v>
      </c>
    </row>
    <row r="584" spans="1:77" ht="15.75">
      <c r="A584" s="51"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8" t="str">
        <f t="shared" si="9"/>
        <v xml:space="preserve">5. Igualdad de género </v>
      </c>
      <c r="U584" s="3">
        <v>2</v>
      </c>
      <c r="V584" s="4" t="s">
        <v>350</v>
      </c>
      <c r="W584" s="3">
        <v>6</v>
      </c>
      <c r="X584" s="4" t="s">
        <v>352</v>
      </c>
      <c r="Y584" s="3">
        <v>3</v>
      </c>
      <c r="Z584" s="4" t="s">
        <v>1514</v>
      </c>
      <c r="AA584" s="54" t="s">
        <v>16511</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9">
        <v>6500000</v>
      </c>
    </row>
    <row r="585" spans="1:77" ht="15.75">
      <c r="A585" s="51"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8" t="str">
        <f t="shared" si="9"/>
        <v xml:space="preserve">10. Reducción de las desigualdades </v>
      </c>
      <c r="U585" s="3">
        <v>2</v>
      </c>
      <c r="V585" s="4" t="s">
        <v>350</v>
      </c>
      <c r="W585" s="3">
        <v>2</v>
      </c>
      <c r="X585" s="4" t="s">
        <v>783</v>
      </c>
      <c r="Y585" s="3" t="s">
        <v>528</v>
      </c>
      <c r="Z585" s="4" t="s">
        <v>1301</v>
      </c>
      <c r="AA585" s="54" t="s">
        <v>16496</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28000000</v>
      </c>
    </row>
    <row r="586" spans="1:77" ht="15.75">
      <c r="A586" s="51"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8" t="str">
        <f t="shared" si="9"/>
        <v xml:space="preserve">10. Reducción de las desigualdades </v>
      </c>
      <c r="U586" s="3">
        <v>2</v>
      </c>
      <c r="V586" s="4" t="s">
        <v>350</v>
      </c>
      <c r="W586" s="3">
        <v>6</v>
      </c>
      <c r="X586" s="4" t="s">
        <v>352</v>
      </c>
      <c r="Y586" s="3">
        <v>8</v>
      </c>
      <c r="Z586" s="4" t="s">
        <v>354</v>
      </c>
      <c r="AA586" s="54"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9">
        <v>5022000</v>
      </c>
    </row>
    <row r="587" spans="1:77" ht="15.75">
      <c r="A587" s="51"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8" t="str">
        <f t="shared" si="9"/>
        <v xml:space="preserve">10. Reducción de las desigualdades </v>
      </c>
      <c r="U587" s="3">
        <v>2</v>
      </c>
      <c r="V587" s="4" t="s">
        <v>350</v>
      </c>
      <c r="W587" s="3">
        <v>6</v>
      </c>
      <c r="X587" s="4" t="s">
        <v>352</v>
      </c>
      <c r="Y587" s="3">
        <v>8</v>
      </c>
      <c r="Z587" s="4" t="s">
        <v>354</v>
      </c>
      <c r="AA587" s="54"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9">
        <v>827839898</v>
      </c>
    </row>
    <row r="588" spans="1:77" ht="15.75">
      <c r="A588" s="51"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8" t="str">
        <f t="shared" si="9"/>
        <v xml:space="preserve">10. Reducción de las desigualdades </v>
      </c>
      <c r="U588" s="3">
        <v>2</v>
      </c>
      <c r="V588" s="4" t="s">
        <v>350</v>
      </c>
      <c r="W588" s="3">
        <v>6</v>
      </c>
      <c r="X588" s="4" t="s">
        <v>352</v>
      </c>
      <c r="Y588" s="3">
        <v>8</v>
      </c>
      <c r="Z588" s="4" t="s">
        <v>354</v>
      </c>
      <c r="AA588" s="54"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100000</v>
      </c>
    </row>
    <row r="589" spans="1:77" ht="15.75">
      <c r="A589" s="51"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8" t="str">
        <f t="shared" si="9"/>
        <v xml:space="preserve">10. Reducción de las desigualdades </v>
      </c>
      <c r="U589" s="17">
        <v>2</v>
      </c>
      <c r="V589" s="18" t="s">
        <v>350</v>
      </c>
      <c r="W589" s="17">
        <v>6</v>
      </c>
      <c r="X589" s="18" t="s">
        <v>352</v>
      </c>
      <c r="Y589" s="17">
        <v>8</v>
      </c>
      <c r="Z589" s="18" t="s">
        <v>354</v>
      </c>
      <c r="AA589" s="54"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9">
        <v>240000</v>
      </c>
    </row>
    <row r="590" spans="1:77" ht="15.75">
      <c r="A590" s="51"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8" t="str">
        <f t="shared" si="9"/>
        <v xml:space="preserve">3. Salud y bienestar </v>
      </c>
      <c r="U590" s="17">
        <v>2</v>
      </c>
      <c r="V590" s="18" t="s">
        <v>350</v>
      </c>
      <c r="W590" s="17">
        <v>6</v>
      </c>
      <c r="X590" s="18" t="s">
        <v>352</v>
      </c>
      <c r="Y590" s="17">
        <v>8</v>
      </c>
      <c r="Z590" s="18" t="s">
        <v>354</v>
      </c>
      <c r="AA590" s="54"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14455650</v>
      </c>
    </row>
    <row r="591" spans="1:77" ht="15.75">
      <c r="A591" s="51"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8" t="str">
        <f t="shared" si="9"/>
        <v xml:space="preserve">10. Reducción de las desigualdades </v>
      </c>
      <c r="U591" s="3">
        <v>1</v>
      </c>
      <c r="V591" s="4" t="s">
        <v>34</v>
      </c>
      <c r="W591" s="3">
        <v>2</v>
      </c>
      <c r="X591" s="4" t="s">
        <v>269</v>
      </c>
      <c r="Y591" s="3">
        <v>4</v>
      </c>
      <c r="Z591" s="4" t="s">
        <v>270</v>
      </c>
      <c r="AA591" s="54" t="s">
        <v>16486</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200000</v>
      </c>
    </row>
    <row r="592" spans="1:77" ht="15.75">
      <c r="A592" s="51"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8" t="str">
        <f t="shared" si="9"/>
        <v xml:space="preserve">5. Igualdad de género </v>
      </c>
      <c r="U592" s="3">
        <v>2</v>
      </c>
      <c r="V592" s="4" t="s">
        <v>350</v>
      </c>
      <c r="W592" s="3">
        <v>6</v>
      </c>
      <c r="X592" s="4" t="s">
        <v>352</v>
      </c>
      <c r="Y592" s="3">
        <v>3</v>
      </c>
      <c r="Z592" s="4" t="s">
        <v>1514</v>
      </c>
      <c r="AA592" s="54" t="s">
        <v>16511</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9">
        <v>3200000</v>
      </c>
    </row>
    <row r="593" spans="1:199" ht="15.75">
      <c r="A593" s="51"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8" t="str">
        <f t="shared" si="9"/>
        <v xml:space="preserve">10. Reducción de las desigualdades </v>
      </c>
      <c r="U593" s="3">
        <v>1</v>
      </c>
      <c r="V593" s="4" t="s">
        <v>34</v>
      </c>
      <c r="W593" s="3">
        <v>2</v>
      </c>
      <c r="X593" s="4" t="s">
        <v>269</v>
      </c>
      <c r="Y593" s="3">
        <v>4</v>
      </c>
      <c r="Z593" s="4" t="s">
        <v>270</v>
      </c>
      <c r="AA593" s="54" t="s">
        <v>16486</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19355680</v>
      </c>
    </row>
    <row r="594" spans="1:199" ht="15.75">
      <c r="A594" s="51"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8" t="str">
        <f t="shared" si="9"/>
        <v xml:space="preserve">10. Reducción de las desigualdades </v>
      </c>
      <c r="U594" s="3">
        <v>2</v>
      </c>
      <c r="V594" s="4" t="s">
        <v>350</v>
      </c>
      <c r="W594" s="3">
        <v>7</v>
      </c>
      <c r="X594" s="4" t="s">
        <v>1702</v>
      </c>
      <c r="Y594" s="3">
        <v>1</v>
      </c>
      <c r="Z594" s="4" t="s">
        <v>1702</v>
      </c>
      <c r="AA594" s="54"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9">
        <v>630000</v>
      </c>
    </row>
    <row r="595" spans="1:199" ht="15.75">
      <c r="A595" s="51"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8" t="str">
        <f t="shared" si="9"/>
        <v>10. Paz, justicia e instituciones sólidas</v>
      </c>
      <c r="U595" s="3">
        <v>2</v>
      </c>
      <c r="V595" s="4" t="s">
        <v>350</v>
      </c>
      <c r="W595" s="3" t="s">
        <v>351</v>
      </c>
      <c r="X595" s="4" t="s">
        <v>352</v>
      </c>
      <c r="Y595" s="3" t="s">
        <v>353</v>
      </c>
      <c r="Z595" s="18" t="s">
        <v>354</v>
      </c>
      <c r="AA595" s="54"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4500000</v>
      </c>
    </row>
    <row r="596" spans="1:199" ht="15.75">
      <c r="A596" s="51"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8" t="str">
        <f t="shared" si="9"/>
        <v>16. Paz, justicia e instituciones sólidas</v>
      </c>
      <c r="U596" s="3">
        <v>1</v>
      </c>
      <c r="V596" s="4" t="s">
        <v>34</v>
      </c>
      <c r="W596" s="3">
        <v>7</v>
      </c>
      <c r="X596" s="4" t="s">
        <v>235</v>
      </c>
      <c r="Y596" s="3">
        <v>2</v>
      </c>
      <c r="Z596" s="4" t="s">
        <v>236</v>
      </c>
      <c r="AA596" s="54" t="s">
        <v>16485</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9017844</v>
      </c>
    </row>
    <row r="597" spans="1:199" ht="15.75">
      <c r="A597" s="51"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8" t="str">
        <f t="shared" si="9"/>
        <v>16. Paz, justicia e instituciones sólidas</v>
      </c>
      <c r="U597" s="3" t="s">
        <v>497</v>
      </c>
      <c r="V597" s="4" t="s">
        <v>34</v>
      </c>
      <c r="W597" s="3" t="s">
        <v>528</v>
      </c>
      <c r="X597" s="4" t="s">
        <v>37</v>
      </c>
      <c r="Y597" s="3" t="s">
        <v>840</v>
      </c>
      <c r="Z597" s="4" t="s">
        <v>252</v>
      </c>
      <c r="AA597" s="54"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1390000</v>
      </c>
    </row>
    <row r="598" spans="1:199" ht="15.75">
      <c r="A598" s="51"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8" t="str">
        <f t="shared" si="9"/>
        <v>16. Paz, justicia e instituciones sólidas</v>
      </c>
      <c r="U598" s="3">
        <v>1</v>
      </c>
      <c r="V598" s="4" t="s">
        <v>34</v>
      </c>
      <c r="W598" s="3">
        <v>3</v>
      </c>
      <c r="X598" s="4" t="s">
        <v>37</v>
      </c>
      <c r="Y598" s="3">
        <v>4</v>
      </c>
      <c r="Z598" s="4" t="s">
        <v>252</v>
      </c>
      <c r="AA598" s="54"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9">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51"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8" t="str">
        <f t="shared" si="9"/>
        <v xml:space="preserve">10. Reducción de las desigualdades </v>
      </c>
      <c r="U599" s="3">
        <v>2</v>
      </c>
      <c r="V599" s="4" t="s">
        <v>350</v>
      </c>
      <c r="W599" s="3">
        <v>6</v>
      </c>
      <c r="X599" s="4" t="s">
        <v>352</v>
      </c>
      <c r="Y599" s="3">
        <v>8</v>
      </c>
      <c r="Z599" s="4" t="s">
        <v>354</v>
      </c>
      <c r="AA599" s="54"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7777308.2399999993</v>
      </c>
    </row>
    <row r="600" spans="1:199" ht="15.75">
      <c r="A600" s="51"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8" t="str">
        <f t="shared" si="9"/>
        <v>16. Paz, justicia e instituciones sólidas</v>
      </c>
      <c r="U600" s="3">
        <v>1</v>
      </c>
      <c r="V600" s="4" t="s">
        <v>34</v>
      </c>
      <c r="W600" s="3">
        <v>7</v>
      </c>
      <c r="X600" s="4" t="s">
        <v>235</v>
      </c>
      <c r="Y600" s="3">
        <v>2</v>
      </c>
      <c r="Z600" s="4" t="s">
        <v>236</v>
      </c>
      <c r="AA600" s="54" t="s">
        <v>16485</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471549</v>
      </c>
    </row>
    <row r="601" spans="1:199" ht="15.75">
      <c r="A601" s="51"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8" t="str">
        <f t="shared" si="9"/>
        <v>16. Paz, justicia e instituciones sólidas</v>
      </c>
      <c r="U601" s="3">
        <v>1</v>
      </c>
      <c r="V601" s="4" t="s">
        <v>34</v>
      </c>
      <c r="W601" s="3">
        <v>3</v>
      </c>
      <c r="X601" s="4" t="s">
        <v>37</v>
      </c>
      <c r="Y601" s="3">
        <v>4</v>
      </c>
      <c r="Z601" s="4" t="s">
        <v>252</v>
      </c>
      <c r="AA601" s="54"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1634193</v>
      </c>
    </row>
    <row r="602" spans="1:199" ht="15.75">
      <c r="A602" s="51"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8" t="str">
        <f t="shared" si="9"/>
        <v xml:space="preserve">5. Igualdad de género </v>
      </c>
      <c r="U602" s="3">
        <v>1</v>
      </c>
      <c r="V602" s="4" t="s">
        <v>34</v>
      </c>
      <c r="W602" s="3">
        <v>2</v>
      </c>
      <c r="X602" s="4" t="s">
        <v>269</v>
      </c>
      <c r="Y602" s="3">
        <v>4</v>
      </c>
      <c r="Z602" s="4" t="s">
        <v>270</v>
      </c>
      <c r="AA602" s="54" t="s">
        <v>16486</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2032704</v>
      </c>
    </row>
    <row r="603" spans="1:199" ht="15.75">
      <c r="A603" s="51"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8" t="str">
        <f t="shared" si="9"/>
        <v xml:space="preserve">10. Reducción de las desigualdades </v>
      </c>
      <c r="U603" s="3">
        <v>1</v>
      </c>
      <c r="V603" s="4" t="s">
        <v>34</v>
      </c>
      <c r="W603" s="3">
        <v>2</v>
      </c>
      <c r="X603" s="4" t="s">
        <v>269</v>
      </c>
      <c r="Y603" s="3">
        <v>4</v>
      </c>
      <c r="Z603" s="4" t="s">
        <v>270</v>
      </c>
      <c r="AA603" s="54" t="s">
        <v>16486</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9">
        <v>1057950</v>
      </c>
    </row>
    <row r="604" spans="1:199" ht="15.75">
      <c r="A604" s="51"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8" t="str">
        <f t="shared" si="9"/>
        <v xml:space="preserve">10. Reducción de las desigualdades </v>
      </c>
      <c r="U604" s="3" t="s">
        <v>349</v>
      </c>
      <c r="V604" s="4" t="s">
        <v>350</v>
      </c>
      <c r="W604" s="3" t="s">
        <v>351</v>
      </c>
      <c r="X604" s="4" t="s">
        <v>352</v>
      </c>
      <c r="Y604" s="3" t="s">
        <v>353</v>
      </c>
      <c r="Z604" s="4" t="s">
        <v>354</v>
      </c>
      <c r="AA604" s="54"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9">
        <v>105057</v>
      </c>
    </row>
    <row r="605" spans="1:199" ht="15.75">
      <c r="A605" s="51"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8" t="str">
        <f t="shared" si="9"/>
        <v xml:space="preserve">10. Reducción de las desigualdades </v>
      </c>
      <c r="U605" s="3">
        <v>2</v>
      </c>
      <c r="V605" s="4" t="s">
        <v>350</v>
      </c>
      <c r="W605" s="3">
        <v>6</v>
      </c>
      <c r="X605" s="4" t="s">
        <v>352</v>
      </c>
      <c r="Y605" s="3">
        <v>8</v>
      </c>
      <c r="Z605" s="4" t="s">
        <v>354</v>
      </c>
      <c r="AA605" s="54"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1448418</v>
      </c>
    </row>
    <row r="606" spans="1:199" ht="15.75">
      <c r="A606" s="51"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8" t="str">
        <f t="shared" si="9"/>
        <v xml:space="preserve">10. Reducción de las desigualdades </v>
      </c>
      <c r="U606" s="3">
        <v>2</v>
      </c>
      <c r="V606" s="4" t="s">
        <v>350</v>
      </c>
      <c r="W606" s="3">
        <v>6</v>
      </c>
      <c r="X606" s="4" t="s">
        <v>352</v>
      </c>
      <c r="Y606" s="3">
        <v>1</v>
      </c>
      <c r="Z606" s="4" t="s">
        <v>1535</v>
      </c>
      <c r="AA606" s="54" t="s">
        <v>16506</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1233063</v>
      </c>
      <c r="GM606" t="str">
        <f>PROPER(BR606)</f>
        <v/>
      </c>
      <c r="GN606" t="str">
        <f>PROPER(BS606)</f>
        <v/>
      </c>
      <c r="GO606" t="str">
        <f>PROPER(BT606)</f>
        <v/>
      </c>
      <c r="GP606" t="str">
        <f>PROPER(BU606)</f>
        <v/>
      </c>
      <c r="GQ606" t="str">
        <f>PROPER(BV606)</f>
        <v/>
      </c>
    </row>
    <row r="607" spans="1:199" ht="15.75">
      <c r="A607" s="51"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8" t="str">
        <f t="shared" si="9"/>
        <v xml:space="preserve">3. Salud y bienestar </v>
      </c>
      <c r="U607" s="3">
        <v>2</v>
      </c>
      <c r="V607" s="4" t="s">
        <v>350</v>
      </c>
      <c r="W607" s="3">
        <v>3</v>
      </c>
      <c r="X607" s="4" t="s">
        <v>973</v>
      </c>
      <c r="Y607" s="3">
        <v>5</v>
      </c>
      <c r="Z607" s="4" t="s">
        <v>974</v>
      </c>
      <c r="AA607" s="54" t="s">
        <v>16501</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50000</v>
      </c>
    </row>
    <row r="608" spans="1:199" ht="15.75">
      <c r="A608" s="51"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8" t="str">
        <f t="shared" si="9"/>
        <v xml:space="preserve">10. Reducción de las desigualdades </v>
      </c>
      <c r="U608" s="3">
        <v>2</v>
      </c>
      <c r="V608" s="4" t="s">
        <v>350</v>
      </c>
      <c r="W608" s="3">
        <v>7</v>
      </c>
      <c r="X608" s="4" t="s">
        <v>1702</v>
      </c>
      <c r="Y608" s="3">
        <v>1</v>
      </c>
      <c r="Z608" s="4" t="s">
        <v>1702</v>
      </c>
      <c r="AA608" s="54"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20911253.059999999</v>
      </c>
    </row>
    <row r="609" spans="1:77" ht="15.75">
      <c r="A609" s="51"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8" t="str">
        <f t="shared" si="9"/>
        <v xml:space="preserve">10. Reducción de las desigualdades </v>
      </c>
      <c r="U609" s="3">
        <v>2</v>
      </c>
      <c r="V609" s="4" t="s">
        <v>350</v>
      </c>
      <c r="W609" s="3">
        <v>4</v>
      </c>
      <c r="X609" s="4" t="s">
        <v>1039</v>
      </c>
      <c r="Y609" s="3">
        <v>1</v>
      </c>
      <c r="Z609" s="4" t="s">
        <v>1059</v>
      </c>
      <c r="AA609" s="54" t="s">
        <v>16505</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9">
        <v>30000</v>
      </c>
    </row>
    <row r="610" spans="1:77" ht="15.75">
      <c r="A610" s="51"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8" t="str">
        <f t="shared" si="9"/>
        <v xml:space="preserve">3. Salud y bienestar </v>
      </c>
      <c r="U610" s="3">
        <v>1</v>
      </c>
      <c r="V610" s="4" t="s">
        <v>34</v>
      </c>
      <c r="W610" s="3">
        <v>2</v>
      </c>
      <c r="X610" s="4" t="s">
        <v>269</v>
      </c>
      <c r="Y610" s="3">
        <v>4</v>
      </c>
      <c r="Z610" s="4" t="s">
        <v>270</v>
      </c>
      <c r="AA610" s="54" t="s">
        <v>16486</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9360341</v>
      </c>
    </row>
    <row r="611" spans="1:77" ht="15.75">
      <c r="A611" s="51"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8" t="str">
        <f t="shared" si="9"/>
        <v xml:space="preserve">10. Reducción de las desigualdades </v>
      </c>
      <c r="U611" s="3">
        <v>2</v>
      </c>
      <c r="V611" s="4" t="s">
        <v>350</v>
      </c>
      <c r="W611" s="3">
        <v>3</v>
      </c>
      <c r="X611" s="4" t="s">
        <v>973</v>
      </c>
      <c r="Y611" s="3">
        <v>5</v>
      </c>
      <c r="Z611" s="4" t="s">
        <v>974</v>
      </c>
      <c r="AA611" s="54" t="s">
        <v>16501</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290048</v>
      </c>
    </row>
    <row r="612" spans="1:77" ht="15.75">
      <c r="A612" s="51"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8" t="str">
        <f t="shared" si="9"/>
        <v>16. Paz, justicia e instituciones sólidas</v>
      </c>
      <c r="U612" s="3">
        <v>1</v>
      </c>
      <c r="V612" s="4" t="s">
        <v>34</v>
      </c>
      <c r="W612" s="3">
        <v>7</v>
      </c>
      <c r="X612" s="4" t="s">
        <v>235</v>
      </c>
      <c r="Y612" s="3">
        <v>2</v>
      </c>
      <c r="Z612" s="4" t="s">
        <v>236</v>
      </c>
      <c r="AA612" s="54" t="s">
        <v>16485</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120000</v>
      </c>
    </row>
    <row r="613" spans="1:77" ht="15.75">
      <c r="A613" s="51"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8" t="str">
        <f t="shared" si="9"/>
        <v>16. Paz, justicia e instituciones sólidas</v>
      </c>
      <c r="U613" s="3">
        <v>1</v>
      </c>
      <c r="V613" s="4" t="s">
        <v>34</v>
      </c>
      <c r="W613" s="3">
        <v>3</v>
      </c>
      <c r="X613" s="4" t="s">
        <v>37</v>
      </c>
      <c r="Y613" s="3">
        <v>4</v>
      </c>
      <c r="Z613" s="4" t="s">
        <v>252</v>
      </c>
      <c r="AA613" s="54"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5000</v>
      </c>
    </row>
    <row r="614" spans="1:77" ht="15.75">
      <c r="A614" s="51"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8" t="str">
        <f t="shared" si="9"/>
        <v xml:space="preserve">5. Igualdad de género </v>
      </c>
      <c r="U614" s="3">
        <v>1</v>
      </c>
      <c r="V614" s="4" t="s">
        <v>34</v>
      </c>
      <c r="W614" s="3">
        <v>2</v>
      </c>
      <c r="X614" s="4" t="s">
        <v>269</v>
      </c>
      <c r="Y614" s="3">
        <v>4</v>
      </c>
      <c r="Z614" s="4" t="s">
        <v>270</v>
      </c>
      <c r="AA614" s="54" t="s">
        <v>16486</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2891976</v>
      </c>
    </row>
    <row r="615" spans="1:77" ht="15.75">
      <c r="A615" s="51"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8" t="str">
        <f t="shared" si="9"/>
        <v xml:space="preserve">10. Reducción de las desigualdades </v>
      </c>
      <c r="U615" s="3">
        <v>1</v>
      </c>
      <c r="V615" s="4" t="s">
        <v>34</v>
      </c>
      <c r="W615" s="3">
        <v>2</v>
      </c>
      <c r="X615" s="4" t="s">
        <v>269</v>
      </c>
      <c r="Y615" s="3">
        <v>4</v>
      </c>
      <c r="Z615" s="4" t="s">
        <v>270</v>
      </c>
      <c r="AA615" s="54" t="s">
        <v>16486</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1000</v>
      </c>
    </row>
    <row r="616" spans="1:77" ht="15.75">
      <c r="A616" s="51"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8" t="str">
        <f t="shared" si="9"/>
        <v xml:space="preserve">10. Reducción de las desigualdades </v>
      </c>
      <c r="U616" s="3" t="s">
        <v>349</v>
      </c>
      <c r="V616" s="4" t="s">
        <v>350</v>
      </c>
      <c r="W616" s="3" t="s">
        <v>351</v>
      </c>
      <c r="X616" s="4" t="s">
        <v>352</v>
      </c>
      <c r="Y616" s="3" t="s">
        <v>353</v>
      </c>
      <c r="Z616" s="4" t="s">
        <v>354</v>
      </c>
      <c r="AA616" s="54"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9">
        <v>116908000</v>
      </c>
    </row>
    <row r="617" spans="1:77" ht="15.75">
      <c r="A617" s="51"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8" t="str">
        <f t="shared" si="9"/>
        <v xml:space="preserve">10. Reducción de las desigualdades </v>
      </c>
      <c r="U617" s="3">
        <v>1</v>
      </c>
      <c r="V617" s="4" t="s">
        <v>34</v>
      </c>
      <c r="W617" s="3">
        <v>2</v>
      </c>
      <c r="X617" s="4" t="s">
        <v>269</v>
      </c>
      <c r="Y617" s="3">
        <v>4</v>
      </c>
      <c r="Z617" s="4" t="s">
        <v>270</v>
      </c>
      <c r="AA617" s="54" t="s">
        <v>16486</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200000</v>
      </c>
    </row>
    <row r="618" spans="1:77" ht="15.75">
      <c r="A618" s="51"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8" t="str">
        <f t="shared" si="9"/>
        <v xml:space="preserve">8. Trabajo decente y crecimiento económico </v>
      </c>
      <c r="U618" s="3">
        <v>3</v>
      </c>
      <c r="V618" s="4" t="s">
        <v>578</v>
      </c>
      <c r="W618" s="3">
        <v>1</v>
      </c>
      <c r="X618" s="4" t="s">
        <v>579</v>
      </c>
      <c r="Y618" s="3">
        <v>2</v>
      </c>
      <c r="Z618" s="4" t="s">
        <v>8951</v>
      </c>
      <c r="AA618" s="54" t="s">
        <v>16531</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5318000</v>
      </c>
    </row>
    <row r="619" spans="1:77" ht="15.75">
      <c r="A619" s="51"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8" t="str">
        <f t="shared" si="9"/>
        <v xml:space="preserve">10. Reducción de las desigualdades </v>
      </c>
      <c r="U619" s="3">
        <v>1</v>
      </c>
      <c r="V619" s="4" t="s">
        <v>34</v>
      </c>
      <c r="W619" s="3">
        <v>8</v>
      </c>
      <c r="X619" s="4" t="s">
        <v>461</v>
      </c>
      <c r="Y619" s="3">
        <v>4</v>
      </c>
      <c r="Z619" s="4" t="s">
        <v>462</v>
      </c>
      <c r="AA619" s="54" t="s">
        <v>16488</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9">
        <v>1112755</v>
      </c>
    </row>
    <row r="620" spans="1:77" ht="15.75">
      <c r="A620" s="51"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8" t="str">
        <f t="shared" si="9"/>
        <v>10. Paz, justicia e instituciones sólidas</v>
      </c>
      <c r="U620" s="3">
        <v>1</v>
      </c>
      <c r="V620" s="4" t="s">
        <v>34</v>
      </c>
      <c r="W620" s="3">
        <v>8</v>
      </c>
      <c r="X620" s="4" t="s">
        <v>461</v>
      </c>
      <c r="Y620" s="3">
        <v>4</v>
      </c>
      <c r="Z620" s="4" t="s">
        <v>462</v>
      </c>
      <c r="AA620" s="54" t="s">
        <v>16488</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118582780.08</v>
      </c>
    </row>
    <row r="621" spans="1:77" ht="15.75">
      <c r="A621" s="51"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8" t="str">
        <f t="shared" si="9"/>
        <v>16. Paz, justicia e instituciones sólidas</v>
      </c>
      <c r="U621" s="3">
        <v>1</v>
      </c>
      <c r="V621" s="4" t="s">
        <v>34</v>
      </c>
      <c r="W621" s="3">
        <v>7</v>
      </c>
      <c r="X621" s="4" t="s">
        <v>235</v>
      </c>
      <c r="Y621" s="3">
        <v>2</v>
      </c>
      <c r="Z621" s="4" t="s">
        <v>236</v>
      </c>
      <c r="AA621" s="54" t="s">
        <v>16485</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479963</v>
      </c>
    </row>
    <row r="622" spans="1:77" ht="15.75">
      <c r="A622" s="51"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8" t="str">
        <f t="shared" si="9"/>
        <v>16. Paz, justicia e instituciones sólidas</v>
      </c>
      <c r="U622" s="3">
        <v>1</v>
      </c>
      <c r="V622" s="4" t="s">
        <v>34</v>
      </c>
      <c r="W622" s="3">
        <v>3</v>
      </c>
      <c r="X622" s="4" t="s">
        <v>37</v>
      </c>
      <c r="Y622" s="3">
        <v>4</v>
      </c>
      <c r="Z622" s="4" t="s">
        <v>252</v>
      </c>
      <c r="AA622" s="54"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21024385</v>
      </c>
    </row>
    <row r="623" spans="1:77" ht="15.75">
      <c r="A623" s="51"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8" t="str">
        <f t="shared" si="9"/>
        <v xml:space="preserve">5. Igualdad de género </v>
      </c>
      <c r="U623" s="3">
        <v>1</v>
      </c>
      <c r="V623" s="4" t="s">
        <v>34</v>
      </c>
      <c r="W623" s="3">
        <v>2</v>
      </c>
      <c r="X623" s="4" t="s">
        <v>269</v>
      </c>
      <c r="Y623" s="3">
        <v>4</v>
      </c>
      <c r="Z623" s="4" t="s">
        <v>270</v>
      </c>
      <c r="AA623" s="54" t="s">
        <v>16486</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660000</v>
      </c>
    </row>
    <row r="624" spans="1:77" ht="15.75">
      <c r="A624" s="51"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8" t="str">
        <f t="shared" si="9"/>
        <v xml:space="preserve">10. Reducción de las desigualdades </v>
      </c>
      <c r="U624" s="3">
        <v>1</v>
      </c>
      <c r="V624" s="4" t="s">
        <v>34</v>
      </c>
      <c r="W624" s="3">
        <v>2</v>
      </c>
      <c r="X624" s="4" t="s">
        <v>269</v>
      </c>
      <c r="Y624" s="3">
        <v>4</v>
      </c>
      <c r="Z624" s="4" t="s">
        <v>270</v>
      </c>
      <c r="AA624" s="54" t="s">
        <v>16486</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1070139</v>
      </c>
    </row>
    <row r="625" spans="1:77" ht="15.75">
      <c r="A625" s="51"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8" t="str">
        <f t="shared" si="9"/>
        <v xml:space="preserve">10. Reducción de las desigualdades </v>
      </c>
      <c r="U625" s="3" t="s">
        <v>349</v>
      </c>
      <c r="V625" s="4" t="s">
        <v>350</v>
      </c>
      <c r="W625" s="3" t="s">
        <v>351</v>
      </c>
      <c r="X625" s="4" t="s">
        <v>352</v>
      </c>
      <c r="Y625" s="3" t="s">
        <v>353</v>
      </c>
      <c r="Z625" s="4" t="s">
        <v>354</v>
      </c>
      <c r="AA625" s="54"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9">
        <v>260000</v>
      </c>
    </row>
    <row r="626" spans="1:77" ht="15.75">
      <c r="A626" s="51"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8" t="str">
        <f t="shared" si="9"/>
        <v xml:space="preserve">10. Reducción de las desigualdades </v>
      </c>
      <c r="U626" s="3">
        <v>1</v>
      </c>
      <c r="V626" s="4" t="s">
        <v>34</v>
      </c>
      <c r="W626" s="3">
        <v>8</v>
      </c>
      <c r="X626" s="4" t="s">
        <v>461</v>
      </c>
      <c r="Y626" s="3">
        <v>4</v>
      </c>
      <c r="Z626" s="4" t="s">
        <v>462</v>
      </c>
      <c r="AA626" s="54" t="s">
        <v>16488</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240000000</v>
      </c>
    </row>
    <row r="627" spans="1:77" ht="15.75">
      <c r="A627" s="51"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8" t="str">
        <f t="shared" si="9"/>
        <v>16. Paz, justicia e instituciones sólidas</v>
      </c>
      <c r="U627" s="3">
        <v>1</v>
      </c>
      <c r="V627" s="4" t="s">
        <v>34</v>
      </c>
      <c r="W627" s="3">
        <v>5</v>
      </c>
      <c r="X627" s="4" t="s">
        <v>9579</v>
      </c>
      <c r="Y627" s="3">
        <v>2</v>
      </c>
      <c r="Z627" s="4" t="s">
        <v>9580</v>
      </c>
      <c r="AA627" s="54" t="s">
        <v>16533</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9">
        <v>600000</v>
      </c>
    </row>
    <row r="628" spans="1:77" ht="15.75">
      <c r="A628" s="51"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8" t="str">
        <f t="shared" si="9"/>
        <v>16. Paz, justicia e instituciones sólidas</v>
      </c>
      <c r="U628" s="3">
        <v>1</v>
      </c>
      <c r="V628" s="4" t="s">
        <v>34</v>
      </c>
      <c r="W628" s="3">
        <v>5</v>
      </c>
      <c r="X628" s="4" t="s">
        <v>9579</v>
      </c>
      <c r="Y628" s="3">
        <v>2</v>
      </c>
      <c r="Z628" s="4" t="s">
        <v>9580</v>
      </c>
      <c r="AA628" s="54" t="s">
        <v>16533</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38821248</v>
      </c>
    </row>
    <row r="629" spans="1:77" ht="15.75">
      <c r="A629" s="51"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8" t="str">
        <f t="shared" si="9"/>
        <v>16. Paz, justicia e instituciones sólidas</v>
      </c>
      <c r="U629" s="3">
        <v>1</v>
      </c>
      <c r="V629" s="4" t="s">
        <v>34</v>
      </c>
      <c r="W629" s="3">
        <v>8</v>
      </c>
      <c r="X629" s="4" t="s">
        <v>461</v>
      </c>
      <c r="Y629" s="3">
        <v>4</v>
      </c>
      <c r="Z629" s="4" t="s">
        <v>462</v>
      </c>
      <c r="AA629" s="54" t="s">
        <v>16488</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50000</v>
      </c>
    </row>
    <row r="630" spans="1:77" ht="15.75">
      <c r="A630" s="51"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8" t="str">
        <f t="shared" si="9"/>
        <v xml:space="preserve">5. Igualdad de género </v>
      </c>
      <c r="U630" s="3">
        <v>1</v>
      </c>
      <c r="V630" s="4" t="s">
        <v>34</v>
      </c>
      <c r="W630" s="3">
        <v>2</v>
      </c>
      <c r="X630" s="4" t="s">
        <v>269</v>
      </c>
      <c r="Y630" s="3">
        <v>4</v>
      </c>
      <c r="Z630" s="4" t="s">
        <v>270</v>
      </c>
      <c r="AA630" s="54" t="s">
        <v>16486</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398000000</v>
      </c>
    </row>
    <row r="631" spans="1:77" ht="15.75">
      <c r="A631" s="51"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8" t="str">
        <f t="shared" si="9"/>
        <v xml:space="preserve">10. Reducción de las desigualdades </v>
      </c>
      <c r="U631" s="3">
        <v>1</v>
      </c>
      <c r="V631" s="4" t="s">
        <v>34</v>
      </c>
      <c r="W631" s="3">
        <v>2</v>
      </c>
      <c r="X631" s="4" t="s">
        <v>269</v>
      </c>
      <c r="Y631" s="3">
        <v>4</v>
      </c>
      <c r="Z631" s="4" t="s">
        <v>270</v>
      </c>
      <c r="AA631" s="54" t="s">
        <v>16486</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50000</v>
      </c>
    </row>
    <row r="632" spans="1:77" ht="15.75">
      <c r="A632" s="51"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8" t="str">
        <f t="shared" si="9"/>
        <v xml:space="preserve">10. Reducción de las desigualdades </v>
      </c>
      <c r="U632" s="3" t="s">
        <v>349</v>
      </c>
      <c r="V632" s="4" t="s">
        <v>350</v>
      </c>
      <c r="W632" s="3" t="s">
        <v>351</v>
      </c>
      <c r="X632" s="4" t="s">
        <v>352</v>
      </c>
      <c r="Y632" s="3" t="s">
        <v>353</v>
      </c>
      <c r="Z632" s="4" t="s">
        <v>354</v>
      </c>
      <c r="AA632" s="54"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9">
        <v>100000</v>
      </c>
    </row>
    <row r="633" spans="1:77" ht="15.75">
      <c r="A633" s="51"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8" t="str">
        <f t="shared" si="9"/>
        <v>16. Paz, justicia e instituciones sólidas</v>
      </c>
      <c r="U633" s="3">
        <v>1</v>
      </c>
      <c r="V633" s="4" t="s">
        <v>34</v>
      </c>
      <c r="W633" s="3">
        <v>5</v>
      </c>
      <c r="X633" s="4" t="s">
        <v>9579</v>
      </c>
      <c r="Y633" s="3">
        <v>2</v>
      </c>
      <c r="Z633" s="4" t="s">
        <v>9580</v>
      </c>
      <c r="AA633" s="54" t="s">
        <v>16533</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2640661500.6099997</v>
      </c>
    </row>
    <row r="634" spans="1:77" ht="15.75">
      <c r="A634" s="51"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8" t="str">
        <f t="shared" si="9"/>
        <v>16. Paz, justicia e instituciones sólidas</v>
      </c>
      <c r="U634" s="3">
        <v>1</v>
      </c>
      <c r="V634" s="4" t="s">
        <v>34</v>
      </c>
      <c r="W634" s="3">
        <v>5</v>
      </c>
      <c r="X634" s="4" t="s">
        <v>9579</v>
      </c>
      <c r="Y634" s="3">
        <v>2</v>
      </c>
      <c r="Z634" s="4" t="s">
        <v>9580</v>
      </c>
      <c r="AA634" s="54" t="s">
        <v>16533</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9">
        <v>7100000</v>
      </c>
    </row>
    <row r="635" spans="1:77" ht="15.75">
      <c r="A635" s="51"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8" t="str">
        <f t="shared" si="9"/>
        <v>16. Paz, justicia e instituciones sólidas</v>
      </c>
      <c r="U635" s="3">
        <v>1</v>
      </c>
      <c r="V635" s="4" t="s">
        <v>34</v>
      </c>
      <c r="W635" s="3">
        <v>8</v>
      </c>
      <c r="X635" s="4" t="s">
        <v>461</v>
      </c>
      <c r="Y635" s="3">
        <v>1</v>
      </c>
      <c r="Z635" s="4" t="s">
        <v>8189</v>
      </c>
      <c r="AA635" s="54" t="s">
        <v>16530</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500000</v>
      </c>
    </row>
    <row r="636" spans="1:77" ht="15.75">
      <c r="A636" s="51"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8" t="str">
        <f t="shared" si="9"/>
        <v>16. Paz, justicia e instituciones sólidas</v>
      </c>
      <c r="U636" s="3">
        <v>2</v>
      </c>
      <c r="V636" s="4" t="s">
        <v>350</v>
      </c>
      <c r="W636" s="3">
        <v>5</v>
      </c>
      <c r="X636" s="4" t="s">
        <v>693</v>
      </c>
      <c r="Y636" s="3">
        <v>3</v>
      </c>
      <c r="Z636" s="4" t="s">
        <v>694</v>
      </c>
      <c r="AA636" s="54" t="s">
        <v>16493</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2000000</v>
      </c>
    </row>
    <row r="637" spans="1:77" ht="15.75">
      <c r="A637" s="51"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8" t="str">
        <f t="shared" si="9"/>
        <v>16. Paz, justicia e instituciones sólidas</v>
      </c>
      <c r="U637" s="3">
        <v>1</v>
      </c>
      <c r="V637" s="4" t="s">
        <v>34</v>
      </c>
      <c r="W637" s="3">
        <v>8</v>
      </c>
      <c r="X637" s="4" t="s">
        <v>461</v>
      </c>
      <c r="Y637" s="3">
        <v>3</v>
      </c>
      <c r="Z637" s="4" t="s">
        <v>9725</v>
      </c>
      <c r="AA637" s="54" t="s">
        <v>16534</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83949707</v>
      </c>
    </row>
    <row r="638" spans="1:77" ht="15.75">
      <c r="A638" s="51"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8" t="str">
        <f t="shared" si="9"/>
        <v>16. Paz, justicia e instituciones sólidas</v>
      </c>
      <c r="U638" s="3">
        <v>1</v>
      </c>
      <c r="V638" s="4" t="s">
        <v>34</v>
      </c>
      <c r="W638" s="3" t="s">
        <v>3582</v>
      </c>
      <c r="X638" s="4" t="s">
        <v>235</v>
      </c>
      <c r="Y638" s="3" t="s">
        <v>349</v>
      </c>
      <c r="Z638" s="4" t="s">
        <v>236</v>
      </c>
      <c r="AA638" s="54" t="s">
        <v>16485</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9">
        <v>2050000</v>
      </c>
    </row>
    <row r="639" spans="1:77" ht="15.75">
      <c r="A639" s="51"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8" t="str">
        <f t="shared" si="9"/>
        <v>16. Paz, justicia e instituciones sólidas</v>
      </c>
      <c r="U639" s="3">
        <v>1</v>
      </c>
      <c r="V639" s="4" t="s">
        <v>34</v>
      </c>
      <c r="W639" s="3">
        <v>5</v>
      </c>
      <c r="X639" s="4" t="s">
        <v>9579</v>
      </c>
      <c r="Y639" s="3" t="s">
        <v>349</v>
      </c>
      <c r="Z639" s="4" t="s">
        <v>9580</v>
      </c>
      <c r="AA639" s="54" t="s">
        <v>16533</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50000</v>
      </c>
    </row>
    <row r="640" spans="1:77" ht="15.75">
      <c r="A640" s="51"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8" t="str">
        <f t="shared" si="9"/>
        <v>10. Paz, justicia e instituciones sólidas</v>
      </c>
      <c r="U640" s="3">
        <v>1</v>
      </c>
      <c r="V640" s="4" t="s">
        <v>34</v>
      </c>
      <c r="W640" s="3" t="s">
        <v>498</v>
      </c>
      <c r="X640" s="4" t="s">
        <v>9579</v>
      </c>
      <c r="Y640" s="3" t="s">
        <v>349</v>
      </c>
      <c r="Z640" s="4" t="s">
        <v>9580</v>
      </c>
      <c r="AA640" s="54" t="s">
        <v>16533</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v>
      </c>
    </row>
    <row r="641" spans="1:77" ht="15.75">
      <c r="A641" s="51"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8" t="str">
        <f t="shared" si="9"/>
        <v>16. Paz, justicia e instituciones sólidas</v>
      </c>
      <c r="U641" s="3">
        <v>1</v>
      </c>
      <c r="V641" s="4" t="s">
        <v>34</v>
      </c>
      <c r="W641" s="3">
        <v>7</v>
      </c>
      <c r="X641" s="4" t="s">
        <v>235</v>
      </c>
      <c r="Y641" s="3">
        <v>2</v>
      </c>
      <c r="Z641" s="4" t="s">
        <v>236</v>
      </c>
      <c r="AA641" s="54" t="s">
        <v>16485</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5200000</v>
      </c>
    </row>
    <row r="642" spans="1:77" ht="15.75">
      <c r="A642" s="51"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8" t="str">
        <f t="shared" si="9"/>
        <v>16. Paz, justicia e instituciones sólidas</v>
      </c>
      <c r="U642" s="3">
        <v>1</v>
      </c>
      <c r="V642" s="4" t="s">
        <v>34</v>
      </c>
      <c r="W642" s="3">
        <v>3</v>
      </c>
      <c r="X642" s="4" t="s">
        <v>37</v>
      </c>
      <c r="Y642" s="3">
        <v>4</v>
      </c>
      <c r="Z642" s="4" t="s">
        <v>252</v>
      </c>
      <c r="AA642" s="54"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354250000</v>
      </c>
    </row>
    <row r="643" spans="1:77" ht="15.75">
      <c r="A643" s="51"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8" t="str">
        <f t="shared" si="9"/>
        <v>16. Paz, justicia e instituciones sólidas</v>
      </c>
      <c r="U643" s="3">
        <v>2</v>
      </c>
      <c r="V643" s="4" t="s">
        <v>350</v>
      </c>
      <c r="W643" s="3">
        <v>6</v>
      </c>
      <c r="X643" s="4" t="s">
        <v>352</v>
      </c>
      <c r="Y643" s="3">
        <v>9</v>
      </c>
      <c r="Z643" s="4" t="s">
        <v>1789</v>
      </c>
      <c r="AA643" s="54" t="s">
        <v>16510</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9">
        <v>156560000</v>
      </c>
    </row>
    <row r="644" spans="1:77" ht="15.75">
      <c r="A644" s="51"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8" t="str">
        <f t="shared" ref="T644:T707" si="10">R644&amp;". "&amp;S644</f>
        <v>16. Paz, justicia e instituciones sólidas</v>
      </c>
      <c r="U644" s="3">
        <v>2</v>
      </c>
      <c r="V644" s="4" t="s">
        <v>350</v>
      </c>
      <c r="W644" s="3">
        <v>6</v>
      </c>
      <c r="X644" s="4" t="s">
        <v>352</v>
      </c>
      <c r="Y644" s="3">
        <v>9</v>
      </c>
      <c r="Z644" s="4" t="s">
        <v>1789</v>
      </c>
      <c r="AA644" s="54" t="s">
        <v>16510</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19835572</v>
      </c>
    </row>
    <row r="645" spans="1:77" ht="15.75">
      <c r="A645" s="51"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8" t="str">
        <f t="shared" si="10"/>
        <v>16. Paz, justicia e instituciones sólidas</v>
      </c>
      <c r="U645" s="3">
        <v>2</v>
      </c>
      <c r="V645" s="4" t="s">
        <v>350</v>
      </c>
      <c r="W645" s="3">
        <v>6</v>
      </c>
      <c r="X645" s="4" t="s">
        <v>352</v>
      </c>
      <c r="Y645" s="3">
        <v>9</v>
      </c>
      <c r="Z645" s="4" t="s">
        <v>1789</v>
      </c>
      <c r="AA645" s="54" t="s">
        <v>16510</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9">
        <v>1095773567</v>
      </c>
    </row>
    <row r="646" spans="1:77" ht="15.75">
      <c r="A646" s="51"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8" t="str">
        <f t="shared" si="10"/>
        <v>10. Paz, justicia e instituciones sólidas</v>
      </c>
      <c r="U646" s="3">
        <v>1</v>
      </c>
      <c r="V646" s="4" t="s">
        <v>34</v>
      </c>
      <c r="W646" s="3">
        <v>5</v>
      </c>
      <c r="X646" s="4" t="s">
        <v>9579</v>
      </c>
      <c r="Y646" s="3" t="s">
        <v>349</v>
      </c>
      <c r="Z646" s="4" t="s">
        <v>9580</v>
      </c>
      <c r="AA646" s="54" t="s">
        <v>16533</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68946068.159999996</v>
      </c>
    </row>
    <row r="647" spans="1:77" ht="15.75">
      <c r="A647" s="51"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8" t="str">
        <f t="shared" si="10"/>
        <v>16. Paz, justicia e instituciones sólidas</v>
      </c>
      <c r="U647" s="3">
        <v>1</v>
      </c>
      <c r="V647" s="4" t="s">
        <v>34</v>
      </c>
      <c r="W647" s="3">
        <v>7</v>
      </c>
      <c r="X647" s="4" t="s">
        <v>235</v>
      </c>
      <c r="Y647" s="3">
        <v>2</v>
      </c>
      <c r="Z647" s="4" t="s">
        <v>236</v>
      </c>
      <c r="AA647" s="54" t="s">
        <v>16485</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383140</v>
      </c>
    </row>
    <row r="648" spans="1:77" ht="15.75">
      <c r="A648" s="51"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8" t="str">
        <f t="shared" si="10"/>
        <v>16. Paz, justicia e instituciones sólidas</v>
      </c>
      <c r="U648" s="3">
        <v>1</v>
      </c>
      <c r="V648" s="4" t="s">
        <v>34</v>
      </c>
      <c r="W648" s="3">
        <v>3</v>
      </c>
      <c r="X648" s="4" t="s">
        <v>37</v>
      </c>
      <c r="Y648" s="3">
        <v>4</v>
      </c>
      <c r="Z648" s="4" t="s">
        <v>252</v>
      </c>
      <c r="AA648" s="54"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2000000</v>
      </c>
    </row>
    <row r="649" spans="1:77" ht="15.75">
      <c r="A649" s="51"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8" t="str">
        <f t="shared" si="10"/>
        <v xml:space="preserve">5. Igualdad de género </v>
      </c>
      <c r="U649" s="3">
        <v>1</v>
      </c>
      <c r="V649" s="4" t="s">
        <v>34</v>
      </c>
      <c r="W649" s="3">
        <v>2</v>
      </c>
      <c r="X649" s="4" t="s">
        <v>269</v>
      </c>
      <c r="Y649" s="3">
        <v>4</v>
      </c>
      <c r="Z649" s="4" t="s">
        <v>270</v>
      </c>
      <c r="AA649" s="54" t="s">
        <v>16486</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64000</v>
      </c>
    </row>
    <row r="650" spans="1:77" ht="15.75">
      <c r="A650" s="51"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8" t="str">
        <f t="shared" si="10"/>
        <v xml:space="preserve">10. Reducción de las desigualdades </v>
      </c>
      <c r="U650" s="3">
        <v>1</v>
      </c>
      <c r="V650" s="4" t="s">
        <v>34</v>
      </c>
      <c r="W650" s="3">
        <v>2</v>
      </c>
      <c r="X650" s="4" t="s">
        <v>269</v>
      </c>
      <c r="Y650" s="3">
        <v>4</v>
      </c>
      <c r="Z650" s="4" t="s">
        <v>270</v>
      </c>
      <c r="AA650" s="54" t="s">
        <v>16486</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55326</v>
      </c>
    </row>
    <row r="651" spans="1:77" ht="15.75">
      <c r="A651" s="51"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8" t="str">
        <f t="shared" si="10"/>
        <v xml:space="preserve">10. Reducción de las desigualdades </v>
      </c>
      <c r="U651" s="3" t="s">
        <v>349</v>
      </c>
      <c r="V651" s="4" t="s">
        <v>350</v>
      </c>
      <c r="W651" s="3" t="s">
        <v>351</v>
      </c>
      <c r="X651" s="4" t="s">
        <v>352</v>
      </c>
      <c r="Y651" s="3" t="s">
        <v>353</v>
      </c>
      <c r="Z651" s="4" t="s">
        <v>354</v>
      </c>
      <c r="AA651" s="54"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9">
        <v>55326</v>
      </c>
    </row>
    <row r="652" spans="1:77" ht="15.75">
      <c r="A652" s="51"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8" t="str">
        <f t="shared" si="10"/>
        <v>16. Paz, justicia e instituciones sólidas</v>
      </c>
      <c r="U652" s="3">
        <v>2</v>
      </c>
      <c r="V652" s="4" t="s">
        <v>350</v>
      </c>
      <c r="W652" s="3">
        <v>6</v>
      </c>
      <c r="X652" s="4" t="s">
        <v>352</v>
      </c>
      <c r="Y652" s="3">
        <v>9</v>
      </c>
      <c r="Z652" s="4" t="s">
        <v>1789</v>
      </c>
      <c r="AA652" s="54" t="s">
        <v>16510</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13600000</v>
      </c>
    </row>
    <row r="653" spans="1:77" ht="15.75">
      <c r="A653" s="51"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8" t="str">
        <f t="shared" si="10"/>
        <v>16. Paz, justicia e instituciones sólidas</v>
      </c>
      <c r="U653" s="3">
        <v>2</v>
      </c>
      <c r="V653" s="4" t="s">
        <v>350</v>
      </c>
      <c r="W653" s="3">
        <v>6</v>
      </c>
      <c r="X653" s="4" t="s">
        <v>352</v>
      </c>
      <c r="Y653" s="3">
        <v>9</v>
      </c>
      <c r="Z653" s="4" t="s">
        <v>1789</v>
      </c>
      <c r="AA653" s="54" t="s">
        <v>16510</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424583982</v>
      </c>
    </row>
    <row r="654" spans="1:77" ht="15.75">
      <c r="A654" s="51"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8" t="str">
        <f t="shared" si="10"/>
        <v>16. Paz, justicia e instituciones sólidas</v>
      </c>
      <c r="U654" s="3">
        <v>2</v>
      </c>
      <c r="V654" s="4" t="s">
        <v>350</v>
      </c>
      <c r="W654" s="3">
        <v>6</v>
      </c>
      <c r="X654" s="4" t="s">
        <v>352</v>
      </c>
      <c r="Y654" s="3">
        <v>9</v>
      </c>
      <c r="Z654" s="4" t="s">
        <v>1789</v>
      </c>
      <c r="AA654" s="54" t="s">
        <v>16510</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9">
        <v>1211799555</v>
      </c>
    </row>
    <row r="655" spans="1:77" ht="15.75">
      <c r="A655" s="51"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8" t="str">
        <f t="shared" si="10"/>
        <v>10. Paz, justicia e instituciones sólidas</v>
      </c>
      <c r="U655" s="3">
        <v>1</v>
      </c>
      <c r="V655" s="4" t="s">
        <v>34</v>
      </c>
      <c r="W655" s="3">
        <v>5</v>
      </c>
      <c r="X655" s="4" t="s">
        <v>9579</v>
      </c>
      <c r="Y655" s="3" t="s">
        <v>349</v>
      </c>
      <c r="Z655" s="4" t="s">
        <v>9580</v>
      </c>
      <c r="AA655" s="54" t="s">
        <v>16533</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31923579.270000003</v>
      </c>
    </row>
    <row r="656" spans="1:77" ht="15.75">
      <c r="A656" s="51"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8" t="str">
        <f t="shared" si="10"/>
        <v>16. Paz, justicia e instituciones sólidas</v>
      </c>
      <c r="U656" s="3">
        <v>1</v>
      </c>
      <c r="V656" s="4" t="s">
        <v>34</v>
      </c>
      <c r="W656" s="3">
        <v>7</v>
      </c>
      <c r="X656" s="4" t="s">
        <v>235</v>
      </c>
      <c r="Y656" s="3">
        <v>2</v>
      </c>
      <c r="Z656" s="4" t="s">
        <v>236</v>
      </c>
      <c r="AA656" s="54" t="s">
        <v>16485</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9">
        <v>50000</v>
      </c>
    </row>
    <row r="657" spans="1:77" ht="15.75">
      <c r="A657" s="51"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8" t="str">
        <f t="shared" si="10"/>
        <v>16. Paz, justicia e instituciones sólidas</v>
      </c>
      <c r="U657" s="3">
        <v>1</v>
      </c>
      <c r="V657" s="4" t="s">
        <v>34</v>
      </c>
      <c r="W657" s="3">
        <v>3</v>
      </c>
      <c r="X657" s="4" t="s">
        <v>37</v>
      </c>
      <c r="Y657" s="3">
        <v>4</v>
      </c>
      <c r="Z657" s="4" t="s">
        <v>252</v>
      </c>
      <c r="AA657" s="54"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12781835</v>
      </c>
    </row>
    <row r="658" spans="1:77" ht="15.75">
      <c r="A658" s="51"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8" t="str">
        <f t="shared" si="10"/>
        <v xml:space="preserve">5. Igualdad de género </v>
      </c>
      <c r="U658" s="3">
        <v>1</v>
      </c>
      <c r="V658" s="4" t="s">
        <v>34</v>
      </c>
      <c r="W658" s="3">
        <v>2</v>
      </c>
      <c r="X658" s="4" t="s">
        <v>269</v>
      </c>
      <c r="Y658" s="3">
        <v>4</v>
      </c>
      <c r="Z658" s="4" t="s">
        <v>270</v>
      </c>
      <c r="AA658" s="54" t="s">
        <v>16486</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300000</v>
      </c>
    </row>
    <row r="659" spans="1:77" ht="15.75">
      <c r="A659" s="51"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8" t="str">
        <f t="shared" si="10"/>
        <v xml:space="preserve">10. Reducción de las desigualdades </v>
      </c>
      <c r="U659" s="3">
        <v>1</v>
      </c>
      <c r="V659" s="4" t="s">
        <v>34</v>
      </c>
      <c r="W659" s="3">
        <v>2</v>
      </c>
      <c r="X659" s="4" t="s">
        <v>269</v>
      </c>
      <c r="Y659" s="3">
        <v>4</v>
      </c>
      <c r="Z659" s="4" t="s">
        <v>270</v>
      </c>
      <c r="AA659" s="54" t="s">
        <v>16486</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300000</v>
      </c>
    </row>
    <row r="660" spans="1:77" ht="15.75">
      <c r="A660" s="51"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8" t="str">
        <f t="shared" si="10"/>
        <v xml:space="preserve">10. Reducción de las desigualdades </v>
      </c>
      <c r="U660" s="3" t="s">
        <v>349</v>
      </c>
      <c r="V660" s="4" t="s">
        <v>350</v>
      </c>
      <c r="W660" s="3" t="s">
        <v>351</v>
      </c>
      <c r="X660" s="4" t="s">
        <v>352</v>
      </c>
      <c r="Y660" s="3" t="s">
        <v>353</v>
      </c>
      <c r="Z660" s="4" t="s">
        <v>354</v>
      </c>
      <c r="AA660" s="54"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9">
        <v>50000</v>
      </c>
    </row>
    <row r="661" spans="1:77" ht="15.75">
      <c r="A661" s="51"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8" t="str">
        <f t="shared" si="10"/>
        <v>16. Paz, justicia e instituciones sólidas</v>
      </c>
      <c r="U661" s="3">
        <v>2</v>
      </c>
      <c r="V661" s="4" t="s">
        <v>350</v>
      </c>
      <c r="W661" s="3">
        <v>6</v>
      </c>
      <c r="X661" s="4" t="s">
        <v>352</v>
      </c>
      <c r="Y661" s="3">
        <v>9</v>
      </c>
      <c r="Z661" s="4" t="s">
        <v>1789</v>
      </c>
      <c r="AA661" s="54" t="s">
        <v>16510</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340678000</v>
      </c>
    </row>
    <row r="662" spans="1:77" ht="15.75">
      <c r="A662" s="51"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8" t="str">
        <f t="shared" si="10"/>
        <v>16. Paz, justicia e instituciones sólidas</v>
      </c>
      <c r="U662" s="3">
        <v>2</v>
      </c>
      <c r="V662" s="4" t="s">
        <v>350</v>
      </c>
      <c r="W662" s="3">
        <v>6</v>
      </c>
      <c r="X662" s="4" t="s">
        <v>352</v>
      </c>
      <c r="Y662" s="3">
        <v>9</v>
      </c>
      <c r="Z662" s="4" t="s">
        <v>1789</v>
      </c>
      <c r="AA662" s="54" t="s">
        <v>16510</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15335525</v>
      </c>
    </row>
    <row r="663" spans="1:77" ht="15.75">
      <c r="A663" s="51"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8" t="str">
        <f t="shared" si="10"/>
        <v>16. Paz, justicia e instituciones sólidas</v>
      </c>
      <c r="U663" s="3">
        <v>2</v>
      </c>
      <c r="V663" s="4" t="s">
        <v>350</v>
      </c>
      <c r="W663" s="3">
        <v>6</v>
      </c>
      <c r="X663" s="4" t="s">
        <v>352</v>
      </c>
      <c r="Y663" s="3">
        <v>9</v>
      </c>
      <c r="Z663" s="4" t="s">
        <v>1789</v>
      </c>
      <c r="AA663" s="54" t="s">
        <v>16510</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9">
        <v>2185463691</v>
      </c>
    </row>
    <row r="664" spans="1:77" ht="15.75">
      <c r="A664" s="51"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8" t="str">
        <f t="shared" si="10"/>
        <v>10. Paz, justicia e instituciones sólidas</v>
      </c>
      <c r="U664" s="3">
        <v>1</v>
      </c>
      <c r="V664" s="4" t="s">
        <v>34</v>
      </c>
      <c r="W664" s="3">
        <v>5</v>
      </c>
      <c r="X664" s="4" t="s">
        <v>9579</v>
      </c>
      <c r="Y664" s="3" t="s">
        <v>349</v>
      </c>
      <c r="Z664" s="4" t="s">
        <v>9580</v>
      </c>
      <c r="AA664" s="54" t="s">
        <v>16533</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74592157.359999999</v>
      </c>
    </row>
    <row r="665" spans="1:77" ht="15.75">
      <c r="A665" s="51"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8" t="str">
        <f t="shared" si="10"/>
        <v>16. Paz, justicia e instituciones sólidas</v>
      </c>
      <c r="U665" s="3">
        <v>1</v>
      </c>
      <c r="V665" s="4" t="s">
        <v>34</v>
      </c>
      <c r="W665" s="3">
        <v>7</v>
      </c>
      <c r="X665" s="4" t="s">
        <v>235</v>
      </c>
      <c r="Y665" s="3">
        <v>2</v>
      </c>
      <c r="Z665" s="4" t="s">
        <v>236</v>
      </c>
      <c r="AA665" s="54" t="s">
        <v>16485</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100000</v>
      </c>
    </row>
    <row r="666" spans="1:77" ht="15.75">
      <c r="A666" s="51"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8" t="str">
        <f t="shared" si="10"/>
        <v>16. Paz, justicia e instituciones sólidas</v>
      </c>
      <c r="U666" s="3">
        <v>1</v>
      </c>
      <c r="V666" s="4" t="s">
        <v>34</v>
      </c>
      <c r="W666" s="3">
        <v>3</v>
      </c>
      <c r="X666" s="4" t="s">
        <v>37</v>
      </c>
      <c r="Y666" s="3">
        <v>4</v>
      </c>
      <c r="Z666" s="4" t="s">
        <v>252</v>
      </c>
      <c r="AA666" s="54"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1418200</v>
      </c>
    </row>
    <row r="667" spans="1:77" ht="15.75">
      <c r="A667" s="51"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8" t="str">
        <f t="shared" si="10"/>
        <v xml:space="preserve">5. Igualdad de género </v>
      </c>
      <c r="U667" s="3">
        <v>1</v>
      </c>
      <c r="V667" s="4" t="s">
        <v>34</v>
      </c>
      <c r="W667" s="3">
        <v>2</v>
      </c>
      <c r="X667" s="4" t="s">
        <v>269</v>
      </c>
      <c r="Y667" s="3">
        <v>4</v>
      </c>
      <c r="Z667" s="4" t="s">
        <v>270</v>
      </c>
      <c r="AA667" s="54" t="s">
        <v>16486</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4836725</v>
      </c>
    </row>
    <row r="668" spans="1:77" ht="15.75">
      <c r="A668" s="51"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8" t="str">
        <f t="shared" si="10"/>
        <v xml:space="preserve">10. Reducción de las desigualdades </v>
      </c>
      <c r="U668" s="3">
        <v>1</v>
      </c>
      <c r="V668" s="4" t="s">
        <v>34</v>
      </c>
      <c r="W668" s="3">
        <v>2</v>
      </c>
      <c r="X668" s="4" t="s">
        <v>269</v>
      </c>
      <c r="Y668" s="3">
        <v>4</v>
      </c>
      <c r="Z668" s="4" t="s">
        <v>270</v>
      </c>
      <c r="AA668" s="54" t="s">
        <v>16486</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200000</v>
      </c>
    </row>
    <row r="669" spans="1:77" ht="15.75">
      <c r="A669" s="51"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8" t="str">
        <f t="shared" si="10"/>
        <v xml:space="preserve">10. Reducción de las desigualdades </v>
      </c>
      <c r="U669" s="3" t="s">
        <v>349</v>
      </c>
      <c r="V669" s="4" t="s">
        <v>350</v>
      </c>
      <c r="W669" s="3" t="s">
        <v>351</v>
      </c>
      <c r="X669" s="4" t="s">
        <v>352</v>
      </c>
      <c r="Y669" s="3" t="s">
        <v>353</v>
      </c>
      <c r="Z669" s="4" t="s">
        <v>354</v>
      </c>
      <c r="AA669" s="54"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9">
        <v>100000</v>
      </c>
    </row>
    <row r="670" spans="1:77" ht="15.75">
      <c r="A670" s="51"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8" t="str">
        <f t="shared" si="10"/>
        <v>9. Industria, innovación e infraestructuras</v>
      </c>
      <c r="U670" s="3">
        <v>3</v>
      </c>
      <c r="V670" s="4" t="s">
        <v>578</v>
      </c>
      <c r="W670" s="3">
        <v>9</v>
      </c>
      <c r="X670" s="4" t="s">
        <v>6734</v>
      </c>
      <c r="Y670" s="3">
        <v>2</v>
      </c>
      <c r="Z670" s="4" t="s">
        <v>10211</v>
      </c>
      <c r="AA670" s="54" t="s">
        <v>16535</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9">
        <v>546840961</v>
      </c>
    </row>
    <row r="671" spans="1:77" ht="15.75">
      <c r="A671" s="51"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8" t="str">
        <f t="shared" si="10"/>
        <v>10. Paz, justicia e instituciones sólidas</v>
      </c>
      <c r="U671" s="3">
        <v>1</v>
      </c>
      <c r="V671" s="4" t="s">
        <v>34</v>
      </c>
      <c r="W671" s="3">
        <v>5</v>
      </c>
      <c r="X671" s="4" t="s">
        <v>9579</v>
      </c>
      <c r="Y671" s="3" t="s">
        <v>349</v>
      </c>
      <c r="Z671" s="4" t="s">
        <v>9580</v>
      </c>
      <c r="AA671" s="54" t="s">
        <v>16533</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77061049.400000006</v>
      </c>
    </row>
    <row r="672" spans="1:77" ht="15.75">
      <c r="A672" s="51"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8" t="str">
        <f t="shared" si="10"/>
        <v>16. Paz, justicia e instituciones sólidas</v>
      </c>
      <c r="U672" s="3">
        <v>1</v>
      </c>
      <c r="V672" s="4" t="s">
        <v>34</v>
      </c>
      <c r="W672" s="3">
        <v>7</v>
      </c>
      <c r="X672" s="4" t="s">
        <v>235</v>
      </c>
      <c r="Y672" s="3">
        <v>2</v>
      </c>
      <c r="Z672" s="4" t="s">
        <v>236</v>
      </c>
      <c r="AA672" s="54" t="s">
        <v>16485</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2150000</v>
      </c>
    </row>
    <row r="673" spans="1:77" ht="15.75">
      <c r="A673" s="51"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8" t="str">
        <f t="shared" si="10"/>
        <v>16. Paz, justicia e instituciones sólidas</v>
      </c>
      <c r="U673" s="3">
        <v>1</v>
      </c>
      <c r="V673" s="4" t="s">
        <v>34</v>
      </c>
      <c r="W673" s="3">
        <v>3</v>
      </c>
      <c r="X673" s="4" t="s">
        <v>37</v>
      </c>
      <c r="Y673" s="3">
        <v>4</v>
      </c>
      <c r="Z673" s="4" t="s">
        <v>252</v>
      </c>
      <c r="AA673" s="54"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2200000</v>
      </c>
    </row>
    <row r="674" spans="1:77" ht="15.75">
      <c r="A674" s="51"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8" t="str">
        <f t="shared" si="10"/>
        <v xml:space="preserve">5. Igualdad de género </v>
      </c>
      <c r="U674" s="3">
        <v>1</v>
      </c>
      <c r="V674" s="4" t="s">
        <v>34</v>
      </c>
      <c r="W674" s="3">
        <v>2</v>
      </c>
      <c r="X674" s="4" t="s">
        <v>269</v>
      </c>
      <c r="Y674" s="3">
        <v>4</v>
      </c>
      <c r="Z674" s="4" t="s">
        <v>270</v>
      </c>
      <c r="AA674" s="54" t="s">
        <v>16486</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9000</v>
      </c>
    </row>
    <row r="675" spans="1:77" ht="15.75">
      <c r="A675" s="51"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8" t="str">
        <f t="shared" si="10"/>
        <v xml:space="preserve">10. Reducción de las desigualdades </v>
      </c>
      <c r="U675" s="3">
        <v>1</v>
      </c>
      <c r="V675" s="4" t="s">
        <v>34</v>
      </c>
      <c r="W675" s="3">
        <v>2</v>
      </c>
      <c r="X675" s="4" t="s">
        <v>269</v>
      </c>
      <c r="Y675" s="3">
        <v>4</v>
      </c>
      <c r="Z675" s="4" t="s">
        <v>270</v>
      </c>
      <c r="AA675" s="54" t="s">
        <v>16486</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9">
        <v>9000</v>
      </c>
    </row>
    <row r="676" spans="1:77" ht="15.75">
      <c r="A676" s="51"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8" t="str">
        <f t="shared" si="10"/>
        <v xml:space="preserve">10. Reducción de las desigualdades </v>
      </c>
      <c r="U676" s="3" t="s">
        <v>349</v>
      </c>
      <c r="V676" s="4" t="s">
        <v>350</v>
      </c>
      <c r="W676" s="3" t="s">
        <v>351</v>
      </c>
      <c r="X676" s="4" t="s">
        <v>352</v>
      </c>
      <c r="Y676" s="3"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9000</v>
      </c>
    </row>
    <row r="677" spans="1:77" ht="15.75">
      <c r="A677" s="51"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8" t="str">
        <f t="shared" si="10"/>
        <v>10. Paz, justicia e instituciones sólidas</v>
      </c>
      <c r="U677" s="3">
        <v>1</v>
      </c>
      <c r="V677" s="4" t="s">
        <v>34</v>
      </c>
      <c r="W677" s="3">
        <v>5</v>
      </c>
      <c r="X677" s="4" t="s">
        <v>9579</v>
      </c>
      <c r="Y677" s="3" t="s">
        <v>349</v>
      </c>
      <c r="Z677" s="4" t="s">
        <v>9580</v>
      </c>
      <c r="AA677" s="54" t="s">
        <v>16533</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12753632.380000001</v>
      </c>
    </row>
    <row r="678" spans="1:77" ht="15.75">
      <c r="A678" s="51"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8" t="str">
        <f t="shared" si="10"/>
        <v>16. Paz, justicia e instituciones sólidas</v>
      </c>
      <c r="U678" s="3">
        <v>1</v>
      </c>
      <c r="V678" s="4" t="s">
        <v>34</v>
      </c>
      <c r="W678" s="3">
        <v>7</v>
      </c>
      <c r="X678" s="4" t="s">
        <v>235</v>
      </c>
      <c r="Y678" s="3">
        <v>2</v>
      </c>
      <c r="Z678" s="4" t="s">
        <v>236</v>
      </c>
      <c r="AA678" s="54" t="s">
        <v>16485</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8700</v>
      </c>
    </row>
    <row r="679" spans="1:77" ht="15.75">
      <c r="A679" s="51"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8" t="str">
        <f t="shared" si="10"/>
        <v>16. Paz, justicia e instituciones sólidas</v>
      </c>
      <c r="U679" s="3">
        <v>1</v>
      </c>
      <c r="V679" s="4" t="s">
        <v>34</v>
      </c>
      <c r="W679" s="3">
        <v>3</v>
      </c>
      <c r="X679" s="4" t="s">
        <v>37</v>
      </c>
      <c r="Y679" s="3">
        <v>4</v>
      </c>
      <c r="Z679" s="4" t="s">
        <v>252</v>
      </c>
      <c r="AA679" s="54"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7548</v>
      </c>
    </row>
    <row r="680" spans="1:77" ht="15.75">
      <c r="A680" s="51"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8" t="str">
        <f t="shared" si="10"/>
        <v xml:space="preserve">5. Igualdad de género </v>
      </c>
      <c r="U680" s="3">
        <v>1</v>
      </c>
      <c r="V680" s="4" t="s">
        <v>34</v>
      </c>
      <c r="W680" s="3">
        <v>2</v>
      </c>
      <c r="X680" s="4" t="s">
        <v>269</v>
      </c>
      <c r="Y680" s="3">
        <v>4</v>
      </c>
      <c r="Z680" s="4" t="s">
        <v>270</v>
      </c>
      <c r="AA680" s="54" t="s">
        <v>16486</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28000</v>
      </c>
    </row>
    <row r="681" spans="1:77" ht="15.75">
      <c r="A681" s="51"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8" t="str">
        <f t="shared" si="10"/>
        <v xml:space="preserve">10. Reducción de las desigualdades </v>
      </c>
      <c r="U681" s="3">
        <v>1</v>
      </c>
      <c r="V681" s="4" t="s">
        <v>34</v>
      </c>
      <c r="W681" s="3">
        <v>2</v>
      </c>
      <c r="X681" s="4" t="s">
        <v>269</v>
      </c>
      <c r="Y681" s="3">
        <v>4</v>
      </c>
      <c r="Z681" s="4" t="s">
        <v>270</v>
      </c>
      <c r="AA681" s="54" t="s">
        <v>16486</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23000</v>
      </c>
    </row>
    <row r="682" spans="1:77" ht="15.75">
      <c r="A682" s="51"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8" t="str">
        <f t="shared" si="10"/>
        <v xml:space="preserve">10. Reducción de las desigualdades </v>
      </c>
      <c r="U682" s="3" t="s">
        <v>349</v>
      </c>
      <c r="V682" s="4" t="s">
        <v>350</v>
      </c>
      <c r="W682" s="3" t="s">
        <v>351</v>
      </c>
      <c r="X682" s="4" t="s">
        <v>352</v>
      </c>
      <c r="Y682" s="3" t="s">
        <v>353</v>
      </c>
      <c r="Z682" s="4" t="s">
        <v>354</v>
      </c>
      <c r="AA682" s="54"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9">
        <v>8000</v>
      </c>
    </row>
    <row r="683" spans="1:77" ht="15.75">
      <c r="A683" s="51"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8" t="str">
        <f t="shared" si="10"/>
        <v>11. Ciudades y comunidades sostenibles</v>
      </c>
      <c r="U683" s="3">
        <v>2</v>
      </c>
      <c r="V683" s="4" t="s">
        <v>350</v>
      </c>
      <c r="W683" s="3">
        <v>2</v>
      </c>
      <c r="X683" s="4" t="s">
        <v>783</v>
      </c>
      <c r="Y683" s="3">
        <v>1</v>
      </c>
      <c r="Z683" s="4" t="s">
        <v>784</v>
      </c>
      <c r="AA683" s="54" t="s">
        <v>16492</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1361168</v>
      </c>
    </row>
    <row r="684" spans="1:77" ht="15.75">
      <c r="A684" s="51"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8" t="str">
        <f t="shared" si="10"/>
        <v>11. Ciudades y comunidades sostenibles</v>
      </c>
      <c r="U684" s="3">
        <v>3</v>
      </c>
      <c r="V684" s="4" t="s">
        <v>578</v>
      </c>
      <c r="W684" s="3">
        <v>1</v>
      </c>
      <c r="X684" s="4" t="s">
        <v>579</v>
      </c>
      <c r="Y684" s="3">
        <v>1</v>
      </c>
      <c r="Z684" s="4" t="s">
        <v>580</v>
      </c>
      <c r="AA684" s="54" t="s">
        <v>16490</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9">
        <v>120457477</v>
      </c>
    </row>
    <row r="685" spans="1:77" ht="15.75">
      <c r="A685" s="51"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8" t="str">
        <f t="shared" si="10"/>
        <v>10. Paz, justicia e instituciones sólidas</v>
      </c>
      <c r="U685" s="3">
        <v>1</v>
      </c>
      <c r="V685" s="4" t="s">
        <v>34</v>
      </c>
      <c r="W685" s="3">
        <v>5</v>
      </c>
      <c r="X685" s="4" t="s">
        <v>9579</v>
      </c>
      <c r="Y685" s="3" t="s">
        <v>349</v>
      </c>
      <c r="Z685" s="4" t="s">
        <v>9580</v>
      </c>
      <c r="AA685" s="54" t="s">
        <v>16533</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73107875.75</v>
      </c>
    </row>
    <row r="686" spans="1:77" ht="15.75">
      <c r="A686" s="51"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8" t="str">
        <f t="shared" si="10"/>
        <v>16. Paz, justicia e instituciones sólidas</v>
      </c>
      <c r="U686" s="3">
        <v>1</v>
      </c>
      <c r="V686" s="4" t="s">
        <v>34</v>
      </c>
      <c r="W686" s="3">
        <v>7</v>
      </c>
      <c r="X686" s="4" t="s">
        <v>235</v>
      </c>
      <c r="Y686" s="3">
        <v>2</v>
      </c>
      <c r="Z686" s="4" t="s">
        <v>236</v>
      </c>
      <c r="AA686" s="54" t="s">
        <v>16485</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148000</v>
      </c>
    </row>
    <row r="687" spans="1:77" ht="15.75">
      <c r="A687" s="51"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8" t="str">
        <f t="shared" si="10"/>
        <v>16. Paz, justicia e instituciones sólidas</v>
      </c>
      <c r="U687" s="3">
        <v>1</v>
      </c>
      <c r="V687" s="4" t="s">
        <v>34</v>
      </c>
      <c r="W687" s="3">
        <v>3</v>
      </c>
      <c r="X687" s="4" t="s">
        <v>37</v>
      </c>
      <c r="Y687" s="3">
        <v>4</v>
      </c>
      <c r="Z687" s="4" t="s">
        <v>252</v>
      </c>
      <c r="AA687" s="54"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75000</v>
      </c>
    </row>
    <row r="688" spans="1:77" ht="15.75">
      <c r="A688" s="51"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8" t="str">
        <f t="shared" si="10"/>
        <v xml:space="preserve">5. Igualdad de género </v>
      </c>
      <c r="U688" s="3">
        <v>1</v>
      </c>
      <c r="V688" s="4" t="s">
        <v>34</v>
      </c>
      <c r="W688" s="3">
        <v>2</v>
      </c>
      <c r="X688" s="4" t="s">
        <v>269</v>
      </c>
      <c r="Y688" s="3">
        <v>4</v>
      </c>
      <c r="Z688" s="4" t="s">
        <v>270</v>
      </c>
      <c r="AA688" s="54" t="s">
        <v>16486</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75000</v>
      </c>
    </row>
    <row r="689" spans="1:77" ht="15.75">
      <c r="A689" s="51"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8" t="str">
        <f t="shared" si="10"/>
        <v xml:space="preserve">10. Reducción de las desigualdades </v>
      </c>
      <c r="U689" s="3">
        <v>1</v>
      </c>
      <c r="V689" s="4" t="s">
        <v>34</v>
      </c>
      <c r="W689" s="3">
        <v>2</v>
      </c>
      <c r="X689" s="4" t="s">
        <v>269</v>
      </c>
      <c r="Y689" s="3">
        <v>4</v>
      </c>
      <c r="Z689" s="4" t="s">
        <v>270</v>
      </c>
      <c r="AA689" s="54" t="s">
        <v>16486</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39600</v>
      </c>
    </row>
    <row r="690" spans="1:77" ht="15.75">
      <c r="A690" s="51"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8" t="str">
        <f t="shared" si="10"/>
        <v xml:space="preserve">10. Reducción de las desigualdades </v>
      </c>
      <c r="U690" s="3" t="s">
        <v>349</v>
      </c>
      <c r="V690" s="4" t="s">
        <v>350</v>
      </c>
      <c r="W690" s="3" t="s">
        <v>351</v>
      </c>
      <c r="X690" s="4" t="s">
        <v>352</v>
      </c>
      <c r="Y690" s="3" t="s">
        <v>353</v>
      </c>
      <c r="Z690" s="4" t="s">
        <v>354</v>
      </c>
      <c r="AA690" s="54"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9">
        <v>50000</v>
      </c>
    </row>
    <row r="691" spans="1:77" ht="15.75">
      <c r="A691" s="51"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8" t="str">
        <f t="shared" si="10"/>
        <v>11. Ciudades y comunidades sostenibles</v>
      </c>
      <c r="U691" s="3">
        <v>1</v>
      </c>
      <c r="V691" s="4" t="s">
        <v>34</v>
      </c>
      <c r="W691" s="3">
        <v>3</v>
      </c>
      <c r="X691" s="4" t="s">
        <v>37</v>
      </c>
      <c r="Y691" s="3">
        <v>3</v>
      </c>
      <c r="Z691" s="4" t="s">
        <v>7193</v>
      </c>
      <c r="AA691" s="54" t="s">
        <v>16523</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9">
        <v>22662390</v>
      </c>
    </row>
    <row r="692" spans="1:77" ht="15.75">
      <c r="A692" s="51"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8" t="str">
        <f t="shared" si="10"/>
        <v>10. Paz, justicia e instituciones sólidas</v>
      </c>
      <c r="U692" s="3" t="s">
        <v>528</v>
      </c>
      <c r="V692" s="4" t="s">
        <v>578</v>
      </c>
      <c r="W692" s="3" t="s">
        <v>3582</v>
      </c>
      <c r="X692" s="4" t="s">
        <v>4291</v>
      </c>
      <c r="Y692" s="3">
        <v>1</v>
      </c>
      <c r="Z692" s="4" t="s">
        <v>4291</v>
      </c>
      <c r="AA692" s="54" t="s">
        <v>16516</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9">
        <v>16145762.24</v>
      </c>
    </row>
    <row r="693" spans="1:77" ht="15.75">
      <c r="A693" s="51"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8" t="str">
        <f t="shared" si="10"/>
        <v>16. Paz, justicia e instituciones sólidas</v>
      </c>
      <c r="U693" s="3">
        <v>1</v>
      </c>
      <c r="V693" s="4" t="s">
        <v>34</v>
      </c>
      <c r="W693" s="3">
        <v>7</v>
      </c>
      <c r="X693" s="4" t="s">
        <v>235</v>
      </c>
      <c r="Y693" s="3">
        <v>2</v>
      </c>
      <c r="Z693" s="4" t="s">
        <v>236</v>
      </c>
      <c r="AA693" s="54" t="s">
        <v>16485</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111600</v>
      </c>
    </row>
    <row r="694" spans="1:77" ht="15.75">
      <c r="A694" s="51"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8" t="str">
        <f t="shared" si="10"/>
        <v>16. Paz, justicia e instituciones sólidas</v>
      </c>
      <c r="U694" s="3">
        <v>1</v>
      </c>
      <c r="V694" s="4" t="s">
        <v>34</v>
      </c>
      <c r="W694" s="3">
        <v>3</v>
      </c>
      <c r="X694" s="4" t="s">
        <v>37</v>
      </c>
      <c r="Y694" s="3">
        <v>4</v>
      </c>
      <c r="Z694" s="4" t="s">
        <v>252</v>
      </c>
      <c r="AA694" s="54"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9">
        <v>499661</v>
      </c>
    </row>
    <row r="695" spans="1:77" ht="15.75">
      <c r="A695" s="51"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8" t="str">
        <f t="shared" si="10"/>
        <v xml:space="preserve">5. Igualdad de género </v>
      </c>
      <c r="U695" s="3">
        <v>1</v>
      </c>
      <c r="V695" s="4" t="s">
        <v>34</v>
      </c>
      <c r="W695" s="3">
        <v>2</v>
      </c>
      <c r="X695" s="4" t="s">
        <v>269</v>
      </c>
      <c r="Y695" s="3">
        <v>4</v>
      </c>
      <c r="Z695" s="4" t="s">
        <v>270</v>
      </c>
      <c r="AA695" s="54" t="s">
        <v>16486</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858726</v>
      </c>
    </row>
    <row r="696" spans="1:77" ht="15.75">
      <c r="A696" s="51"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8" t="str">
        <f t="shared" si="10"/>
        <v xml:space="preserve">10. Reducción de las desigualdades </v>
      </c>
      <c r="U696" s="3">
        <v>1</v>
      </c>
      <c r="V696" s="4" t="s">
        <v>34</v>
      </c>
      <c r="W696" s="3">
        <v>2</v>
      </c>
      <c r="X696" s="4" t="s">
        <v>269</v>
      </c>
      <c r="Y696" s="3">
        <v>4</v>
      </c>
      <c r="Z696" s="4" t="s">
        <v>270</v>
      </c>
      <c r="AA696" s="54" t="s">
        <v>16486</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9">
        <v>220000</v>
      </c>
    </row>
    <row r="697" spans="1:77" ht="15.75">
      <c r="A697" s="51"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8" t="str">
        <f t="shared" si="10"/>
        <v xml:space="preserve">10. Reducción de las desigualdades </v>
      </c>
      <c r="U697" s="3" t="s">
        <v>349</v>
      </c>
      <c r="V697" s="4" t="s">
        <v>350</v>
      </c>
      <c r="W697" s="3" t="s">
        <v>351</v>
      </c>
      <c r="X697" s="4" t="s">
        <v>352</v>
      </c>
      <c r="Y697" s="3" t="s">
        <v>353</v>
      </c>
      <c r="Z697" s="4" t="s">
        <v>354</v>
      </c>
      <c r="AA697" s="54"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9">
        <v>70000</v>
      </c>
    </row>
    <row r="698" spans="1:77" ht="15.75">
      <c r="A698" s="51"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8" t="str">
        <f t="shared" si="10"/>
        <v>16. Paz, justicia e instituciones sólidas</v>
      </c>
      <c r="U698" s="3">
        <v>1</v>
      </c>
      <c r="V698" s="4" t="s">
        <v>34</v>
      </c>
      <c r="W698" s="3">
        <v>5</v>
      </c>
      <c r="X698" s="4" t="s">
        <v>9579</v>
      </c>
      <c r="Y698" s="3" t="s">
        <v>349</v>
      </c>
      <c r="Z698" s="4" t="s">
        <v>9580</v>
      </c>
      <c r="AA698" s="54" t="s">
        <v>16533</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9">
        <v>3031733</v>
      </c>
    </row>
    <row r="699" spans="1:77" ht="15.75">
      <c r="A699" s="51"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8" t="str">
        <f t="shared" si="10"/>
        <v>10. Paz, justicia e instituciones sólidas</v>
      </c>
      <c r="U699" s="3">
        <v>1</v>
      </c>
      <c r="V699" s="4" t="s">
        <v>34</v>
      </c>
      <c r="W699" s="3">
        <v>5</v>
      </c>
      <c r="X699" s="4" t="s">
        <v>9579</v>
      </c>
      <c r="Y699" s="3" t="s">
        <v>349</v>
      </c>
      <c r="Z699" s="4" t="s">
        <v>9580</v>
      </c>
      <c r="AA699" s="54" t="s">
        <v>16533</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52956174</v>
      </c>
    </row>
    <row r="700" spans="1:77" ht="15.75">
      <c r="A700" s="51"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8" t="str">
        <f t="shared" si="10"/>
        <v>16. Paz, justicia e instituciones sólidas</v>
      </c>
      <c r="U700" s="3">
        <v>1</v>
      </c>
      <c r="V700" s="4" t="s">
        <v>34</v>
      </c>
      <c r="W700" s="3">
        <v>7</v>
      </c>
      <c r="X700" s="4" t="s">
        <v>235</v>
      </c>
      <c r="Y700" s="3">
        <v>2</v>
      </c>
      <c r="Z700" s="4" t="s">
        <v>236</v>
      </c>
      <c r="AA700" s="54" t="s">
        <v>16485</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40000</v>
      </c>
    </row>
    <row r="701" spans="1:77" ht="15.75">
      <c r="A701" s="51"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8" t="str">
        <f t="shared" si="10"/>
        <v>16. Paz, justicia e instituciones sólidas</v>
      </c>
      <c r="U701" s="3">
        <v>1</v>
      </c>
      <c r="V701" s="4" t="s">
        <v>34</v>
      </c>
      <c r="W701" s="3">
        <v>3</v>
      </c>
      <c r="X701" s="4" t="s">
        <v>37</v>
      </c>
      <c r="Y701" s="3">
        <v>4</v>
      </c>
      <c r="Z701" s="4" t="s">
        <v>252</v>
      </c>
      <c r="AA701" s="54"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1200</v>
      </c>
    </row>
    <row r="702" spans="1:77" ht="15.75">
      <c r="A702" s="51"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8" t="str">
        <f t="shared" si="10"/>
        <v xml:space="preserve">5. Igualdad de género </v>
      </c>
      <c r="U702" s="3">
        <v>1</v>
      </c>
      <c r="V702" s="4" t="s">
        <v>34</v>
      </c>
      <c r="W702" s="3">
        <v>2</v>
      </c>
      <c r="X702" s="4" t="s">
        <v>269</v>
      </c>
      <c r="Y702" s="3">
        <v>4</v>
      </c>
      <c r="Z702" s="4" t="s">
        <v>270</v>
      </c>
      <c r="AA702" s="54" t="s">
        <v>16486</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35000</v>
      </c>
    </row>
    <row r="703" spans="1:77" ht="15.75">
      <c r="A703" s="51"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8" t="str">
        <f t="shared" si="10"/>
        <v xml:space="preserve">10. Reducción de las desigualdades </v>
      </c>
      <c r="U703" s="3">
        <v>1</v>
      </c>
      <c r="V703" s="4" t="s">
        <v>34</v>
      </c>
      <c r="W703" s="3">
        <v>2</v>
      </c>
      <c r="X703" s="4" t="s">
        <v>269</v>
      </c>
      <c r="Y703" s="3">
        <v>4</v>
      </c>
      <c r="Z703" s="4" t="s">
        <v>270</v>
      </c>
      <c r="AA703" s="54" t="s">
        <v>16486</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35000</v>
      </c>
    </row>
    <row r="704" spans="1:77" ht="15.75">
      <c r="A704" s="51"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8" t="str">
        <f t="shared" si="10"/>
        <v xml:space="preserve">10. Reducción de las desigualdades </v>
      </c>
      <c r="U704" s="3" t="s">
        <v>349</v>
      </c>
      <c r="V704" s="4" t="s">
        <v>350</v>
      </c>
      <c r="W704" s="3" t="s">
        <v>351</v>
      </c>
      <c r="X704" s="4" t="s">
        <v>352</v>
      </c>
      <c r="Y704" s="3" t="s">
        <v>353</v>
      </c>
      <c r="Z704" s="4" t="s">
        <v>354</v>
      </c>
      <c r="AA704" s="54"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9">
        <v>35000</v>
      </c>
    </row>
    <row r="705" spans="1:77" ht="15.75">
      <c r="A705" s="51"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8" t="str">
        <f t="shared" si="10"/>
        <v>11. Ciudades y comunidades sostenibles</v>
      </c>
      <c r="U705" s="3">
        <v>3</v>
      </c>
      <c r="V705" s="4" t="s">
        <v>578</v>
      </c>
      <c r="W705" s="3">
        <v>5</v>
      </c>
      <c r="X705" s="4" t="s">
        <v>7763</v>
      </c>
      <c r="Y705" s="3">
        <v>6</v>
      </c>
      <c r="Z705" s="4" t="s">
        <v>7764</v>
      </c>
      <c r="AA705" s="54" t="s">
        <v>16527</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9">
        <v>30517826</v>
      </c>
    </row>
    <row r="706" spans="1:77" ht="15.75">
      <c r="A706" s="51"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8" t="str">
        <f t="shared" si="10"/>
        <v>11. Ciudades y comunidades sostenibles</v>
      </c>
      <c r="U706" s="3">
        <v>3</v>
      </c>
      <c r="V706" s="4" t="s">
        <v>578</v>
      </c>
      <c r="W706" s="3">
        <v>5</v>
      </c>
      <c r="X706" s="4" t="s">
        <v>7763</v>
      </c>
      <c r="Y706" s="3">
        <v>6</v>
      </c>
      <c r="Z706" s="4" t="s">
        <v>7764</v>
      </c>
      <c r="AA706" s="54" t="s">
        <v>16527</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9">
        <v>12417984</v>
      </c>
    </row>
    <row r="707" spans="1:77" ht="15.75">
      <c r="A707" s="51"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8" t="str">
        <f t="shared" si="10"/>
        <v>11. Ciudades y comunidades sostenibles</v>
      </c>
      <c r="U707" s="3">
        <v>3</v>
      </c>
      <c r="V707" s="4" t="s">
        <v>578</v>
      </c>
      <c r="W707" s="3">
        <v>5</v>
      </c>
      <c r="X707" s="4" t="s">
        <v>7763</v>
      </c>
      <c r="Y707" s="3">
        <v>6</v>
      </c>
      <c r="Z707" s="4" t="s">
        <v>7764</v>
      </c>
      <c r="AA707" s="54" t="s">
        <v>16527</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9">
        <v>328338184</v>
      </c>
    </row>
    <row r="708" spans="1:77" ht="15.75">
      <c r="A708" s="51"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8" t="str">
        <f t="shared" ref="T708:T771" si="11">R708&amp;". "&amp;S708</f>
        <v>11. Ciudades y comunidades sostenibles</v>
      </c>
      <c r="U708" s="3">
        <v>3</v>
      </c>
      <c r="V708" s="4" t="s">
        <v>578</v>
      </c>
      <c r="W708" s="3">
        <v>5</v>
      </c>
      <c r="X708" s="4" t="s">
        <v>7763</v>
      </c>
      <c r="Y708" s="3">
        <v>6</v>
      </c>
      <c r="Z708" s="4" t="s">
        <v>7764</v>
      </c>
      <c r="AA708" s="54" t="s">
        <v>16527</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9">
        <v>12725215</v>
      </c>
    </row>
    <row r="709" spans="1:77" ht="15.75">
      <c r="A709" s="51"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8" t="str">
        <f t="shared" si="11"/>
        <v>11. Ciudades y comunidades sostenibles</v>
      </c>
      <c r="U709" s="3">
        <v>3</v>
      </c>
      <c r="V709" s="4" t="s">
        <v>578</v>
      </c>
      <c r="W709" s="3">
        <v>5</v>
      </c>
      <c r="X709" s="4" t="s">
        <v>7763</v>
      </c>
      <c r="Y709" s="3">
        <v>6</v>
      </c>
      <c r="Z709" s="4" t="s">
        <v>7764</v>
      </c>
      <c r="AA709" s="54" t="s">
        <v>16527</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9">
        <v>474015221.12</v>
      </c>
    </row>
    <row r="710" spans="1:77" ht="15.75">
      <c r="A710" s="51"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8" t="str">
        <f t="shared" si="11"/>
        <v>11. Ciudades y comunidades sostenibles</v>
      </c>
      <c r="U710" s="3">
        <v>3</v>
      </c>
      <c r="V710" s="4" t="s">
        <v>578</v>
      </c>
      <c r="W710" s="3">
        <v>5</v>
      </c>
      <c r="X710" s="4" t="s">
        <v>7763</v>
      </c>
      <c r="Y710" s="3">
        <v>6</v>
      </c>
      <c r="Z710" s="4" t="s">
        <v>7764</v>
      </c>
      <c r="AA710" s="54" t="s">
        <v>16527</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9">
        <v>42800</v>
      </c>
    </row>
    <row r="711" spans="1:77" ht="15.75">
      <c r="A711" s="51"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8" t="str">
        <f t="shared" si="11"/>
        <v>16. Paz, justicia e instituciones sólidas</v>
      </c>
      <c r="U711" s="3">
        <v>3</v>
      </c>
      <c r="V711" s="4" t="s">
        <v>578</v>
      </c>
      <c r="W711" s="3">
        <v>1</v>
      </c>
      <c r="X711" s="4" t="s">
        <v>579</v>
      </c>
      <c r="Y711" s="3">
        <v>2</v>
      </c>
      <c r="Z711" s="4" t="s">
        <v>8951</v>
      </c>
      <c r="AA711" s="54" t="s">
        <v>16531</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793245667</v>
      </c>
    </row>
    <row r="712" spans="1:77" ht="15.75">
      <c r="A712" s="51"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8" t="str">
        <f t="shared" si="11"/>
        <v>16. Paz, justicia e instituciones sólidas</v>
      </c>
      <c r="U712" s="3">
        <v>1</v>
      </c>
      <c r="V712" s="4" t="s">
        <v>34</v>
      </c>
      <c r="W712" s="3">
        <v>7</v>
      </c>
      <c r="X712" s="4" t="s">
        <v>235</v>
      </c>
      <c r="Y712" s="3">
        <v>2</v>
      </c>
      <c r="Z712" s="4" t="s">
        <v>236</v>
      </c>
      <c r="AA712" s="54" t="s">
        <v>16485</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200000</v>
      </c>
    </row>
    <row r="713" spans="1:77" ht="15.75">
      <c r="A713" s="51"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8" t="str">
        <f t="shared" si="11"/>
        <v>16. Paz, justicia e instituciones sólidas</v>
      </c>
      <c r="U713" s="3">
        <v>1</v>
      </c>
      <c r="V713" s="4" t="s">
        <v>34</v>
      </c>
      <c r="W713" s="3">
        <v>3</v>
      </c>
      <c r="X713" s="4" t="s">
        <v>37</v>
      </c>
      <c r="Y713" s="3">
        <v>4</v>
      </c>
      <c r="Z713" s="4" t="s">
        <v>252</v>
      </c>
      <c r="AA713" s="54"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20000</v>
      </c>
    </row>
    <row r="714" spans="1:77" ht="15.75">
      <c r="A714" s="51"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8" t="str">
        <f t="shared" si="11"/>
        <v xml:space="preserve">5. Igualdad de género </v>
      </c>
      <c r="U714" s="3">
        <v>1</v>
      </c>
      <c r="V714" s="4" t="s">
        <v>34</v>
      </c>
      <c r="W714" s="3">
        <v>2</v>
      </c>
      <c r="X714" s="4" t="s">
        <v>269</v>
      </c>
      <c r="Y714" s="3">
        <v>4</v>
      </c>
      <c r="Z714" s="4" t="s">
        <v>270</v>
      </c>
      <c r="AA714" s="54" t="s">
        <v>16486</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13152984</v>
      </c>
    </row>
    <row r="715" spans="1:77" ht="15.75">
      <c r="A715" s="51"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8" t="str">
        <f t="shared" si="11"/>
        <v xml:space="preserve">10. Reducción de las desigualdades </v>
      </c>
      <c r="U715" s="3" t="s">
        <v>349</v>
      </c>
      <c r="V715" s="4" t="s">
        <v>350</v>
      </c>
      <c r="W715" s="3" t="s">
        <v>351</v>
      </c>
      <c r="X715" s="4" t="s">
        <v>352</v>
      </c>
      <c r="Y715" s="3" t="s">
        <v>353</v>
      </c>
      <c r="Z715" s="4" t="s">
        <v>354</v>
      </c>
      <c r="AA715" s="54"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13152792</v>
      </c>
    </row>
    <row r="716" spans="1:77" ht="15.75">
      <c r="A716" s="51"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8" t="str">
        <f t="shared" si="11"/>
        <v>11. Ciudades y comunidades sostenibles</v>
      </c>
      <c r="U716" s="3" t="s">
        <v>349</v>
      </c>
      <c r="V716" s="4" t="s">
        <v>350</v>
      </c>
      <c r="W716" s="3" t="s">
        <v>349</v>
      </c>
      <c r="X716" s="4" t="s">
        <v>783</v>
      </c>
      <c r="Y716" s="3" t="s">
        <v>349</v>
      </c>
      <c r="Z716" s="4" t="s">
        <v>1720</v>
      </c>
      <c r="AA716" s="54" t="s">
        <v>16508</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9">
        <v>84586761</v>
      </c>
    </row>
    <row r="717" spans="1:77" ht="15.75">
      <c r="A717" s="51"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8" t="str">
        <f t="shared" si="11"/>
        <v>11. Ciudades y comunidades sostenibles</v>
      </c>
      <c r="U717" s="3" t="s">
        <v>349</v>
      </c>
      <c r="V717" s="4" t="s">
        <v>350</v>
      </c>
      <c r="W717" s="3" t="s">
        <v>349</v>
      </c>
      <c r="X717" s="4" t="s">
        <v>783</v>
      </c>
      <c r="Y717" s="3" t="s">
        <v>349</v>
      </c>
      <c r="Z717" s="4" t="s">
        <v>1720</v>
      </c>
      <c r="AA717" s="54" t="s">
        <v>16508</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9">
        <v>9450000</v>
      </c>
    </row>
    <row r="718" spans="1:77" ht="15.75">
      <c r="A718" s="51"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8" t="str">
        <f t="shared" si="11"/>
        <v>11. Ciudades y comunidades sostenibles</v>
      </c>
      <c r="U718" s="3" t="s">
        <v>349</v>
      </c>
      <c r="V718" s="4" t="s">
        <v>350</v>
      </c>
      <c r="W718" s="3" t="s">
        <v>349</v>
      </c>
      <c r="X718" s="4" t="s">
        <v>783</v>
      </c>
      <c r="Y718" s="3" t="s">
        <v>349</v>
      </c>
      <c r="Z718" s="4" t="s">
        <v>1720</v>
      </c>
      <c r="AA718" s="54" t="s">
        <v>16508</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9">
        <v>29502993</v>
      </c>
    </row>
    <row r="719" spans="1:77" ht="15.75">
      <c r="A719" s="51"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8" t="str">
        <f t="shared" si="11"/>
        <v>16. Paz, justicia e instituciones sólidas</v>
      </c>
      <c r="U719" s="3" t="s">
        <v>349</v>
      </c>
      <c r="V719" s="18" t="s">
        <v>350</v>
      </c>
      <c r="W719" s="17" t="s">
        <v>349</v>
      </c>
      <c r="X719" s="18" t="s">
        <v>783</v>
      </c>
      <c r="Y719" s="17" t="s">
        <v>351</v>
      </c>
      <c r="Z719" s="18" t="s">
        <v>1002</v>
      </c>
      <c r="AA719" s="54" t="s">
        <v>16497</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9">
        <v>53023860.230000004</v>
      </c>
    </row>
    <row r="720" spans="1:77" ht="15.75">
      <c r="A720" s="51"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8" t="str">
        <f t="shared" si="11"/>
        <v>16. Paz, justicia e instituciones sólidas</v>
      </c>
      <c r="U720" s="3">
        <v>1</v>
      </c>
      <c r="V720" s="4" t="s">
        <v>34</v>
      </c>
      <c r="W720" s="3">
        <v>7</v>
      </c>
      <c r="X720" s="4" t="s">
        <v>235</v>
      </c>
      <c r="Y720" s="3">
        <v>2</v>
      </c>
      <c r="Z720" s="4" t="s">
        <v>236</v>
      </c>
      <c r="AA720" s="54" t="s">
        <v>16485</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9">
        <v>100000</v>
      </c>
    </row>
    <row r="721" spans="1:77" ht="15.75">
      <c r="A721" s="51"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8" t="str">
        <f t="shared" si="11"/>
        <v>16. Paz, justicia e instituciones sólidas</v>
      </c>
      <c r="U721" s="3">
        <v>1</v>
      </c>
      <c r="V721" s="4" t="s">
        <v>34</v>
      </c>
      <c r="W721" s="3">
        <v>3</v>
      </c>
      <c r="X721" s="4" t="s">
        <v>37</v>
      </c>
      <c r="Y721" s="3">
        <v>4</v>
      </c>
      <c r="Z721" s="4" t="s">
        <v>252</v>
      </c>
      <c r="AA721" s="54"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69541526</v>
      </c>
    </row>
    <row r="722" spans="1:77" ht="15.75">
      <c r="A722" s="51"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8" t="str">
        <f t="shared" si="11"/>
        <v xml:space="preserve">5. Igualdad de género </v>
      </c>
      <c r="U722" s="3">
        <v>1</v>
      </c>
      <c r="V722" s="4" t="s">
        <v>34</v>
      </c>
      <c r="W722" s="3">
        <v>2</v>
      </c>
      <c r="X722" s="4" t="s">
        <v>269</v>
      </c>
      <c r="Y722" s="3">
        <v>4</v>
      </c>
      <c r="Z722" s="4" t="s">
        <v>270</v>
      </c>
      <c r="AA722" s="54" t="s">
        <v>16486</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50000</v>
      </c>
    </row>
    <row r="723" spans="1:77" ht="15.75">
      <c r="A723" s="51"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8" t="str">
        <f t="shared" si="11"/>
        <v xml:space="preserve">10. Reducción de las desigualdades </v>
      </c>
      <c r="U723" s="3">
        <v>1</v>
      </c>
      <c r="V723" s="4" t="s">
        <v>34</v>
      </c>
      <c r="W723" s="3">
        <v>2</v>
      </c>
      <c r="X723" s="4" t="s">
        <v>269</v>
      </c>
      <c r="Y723" s="3">
        <v>4</v>
      </c>
      <c r="Z723" s="4" t="s">
        <v>270</v>
      </c>
      <c r="AA723" s="54" t="s">
        <v>16486</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9">
        <v>50000</v>
      </c>
    </row>
    <row r="724" spans="1:77" ht="15.75">
      <c r="A724" s="51"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8" t="str">
        <f t="shared" si="11"/>
        <v xml:space="preserve">10. Reducción de las desigualdades </v>
      </c>
      <c r="U724" s="3" t="s">
        <v>349</v>
      </c>
      <c r="V724" s="4" t="s">
        <v>350</v>
      </c>
      <c r="W724" s="3" t="s">
        <v>351</v>
      </c>
      <c r="X724" s="4" t="s">
        <v>352</v>
      </c>
      <c r="Y724" s="3" t="s">
        <v>353</v>
      </c>
      <c r="Z724" s="4" t="s">
        <v>354</v>
      </c>
      <c r="AA724" s="54"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9">
        <v>50000</v>
      </c>
    </row>
    <row r="725" spans="1:77" ht="15.75">
      <c r="A725" s="51"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8" t="str">
        <f t="shared" si="11"/>
        <v>11. Ciudades y comunidades sostenibles</v>
      </c>
      <c r="U725" s="3">
        <v>3</v>
      </c>
      <c r="V725" s="4" t="s">
        <v>578</v>
      </c>
      <c r="W725" s="3">
        <v>5</v>
      </c>
      <c r="X725" s="4" t="s">
        <v>7763</v>
      </c>
      <c r="Y725" s="3">
        <v>6</v>
      </c>
      <c r="Z725" s="4" t="s">
        <v>7764</v>
      </c>
      <c r="AA725" s="54" t="s">
        <v>16527</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4757052</v>
      </c>
    </row>
    <row r="726" spans="1:77" ht="15.75">
      <c r="A726" s="51"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8" t="str">
        <f t="shared" si="11"/>
        <v>11. Ciudades y comunidades sostenibles</v>
      </c>
      <c r="U726" s="3">
        <v>3</v>
      </c>
      <c r="V726" s="4" t="s">
        <v>578</v>
      </c>
      <c r="W726" s="3">
        <v>5</v>
      </c>
      <c r="X726" s="4" t="s">
        <v>7763</v>
      </c>
      <c r="Y726" s="3">
        <v>6</v>
      </c>
      <c r="Z726" s="4" t="s">
        <v>7764</v>
      </c>
      <c r="AA726" s="54" t="s">
        <v>16527</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1000000000</v>
      </c>
    </row>
    <row r="727" spans="1:77" ht="15.75">
      <c r="A727" s="51"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8" t="str">
        <f t="shared" si="11"/>
        <v>11. Ciudades y comunidades sostenibles</v>
      </c>
      <c r="U727" s="3">
        <v>3</v>
      </c>
      <c r="V727" s="4" t="s">
        <v>578</v>
      </c>
      <c r="W727" s="3">
        <v>5</v>
      </c>
      <c r="X727" s="4" t="s">
        <v>7763</v>
      </c>
      <c r="Y727" s="3">
        <v>6</v>
      </c>
      <c r="Z727" s="4" t="s">
        <v>7764</v>
      </c>
      <c r="AA727" s="54" t="s">
        <v>16527</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9">
        <v>1849246844.6700001</v>
      </c>
    </row>
    <row r="728" spans="1:77" ht="15.75">
      <c r="A728" s="51"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8" t="str">
        <f t="shared" si="11"/>
        <v>16. Paz, justicia e instituciones sólidas</v>
      </c>
      <c r="U728" s="3">
        <v>3</v>
      </c>
      <c r="V728" s="4" t="s">
        <v>578</v>
      </c>
      <c r="W728" s="3">
        <v>5</v>
      </c>
      <c r="X728" s="4" t="s">
        <v>7763</v>
      </c>
      <c r="Y728" s="3">
        <v>6</v>
      </c>
      <c r="Z728" s="4" t="s">
        <v>7764</v>
      </c>
      <c r="AA728" s="54" t="s">
        <v>16527</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9">
        <v>79362987</v>
      </c>
    </row>
    <row r="729" spans="1:77" ht="15.75">
      <c r="A729" s="51"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8" t="str">
        <f t="shared" si="11"/>
        <v>16. Paz, justicia e instituciones sólidas</v>
      </c>
      <c r="U729" s="3">
        <v>1</v>
      </c>
      <c r="V729" s="4" t="s">
        <v>34</v>
      </c>
      <c r="W729" s="3">
        <v>7</v>
      </c>
      <c r="X729" s="4" t="s">
        <v>235</v>
      </c>
      <c r="Y729" s="3">
        <v>2</v>
      </c>
      <c r="Z729" s="4" t="s">
        <v>236</v>
      </c>
      <c r="AA729" s="54" t="s">
        <v>16485</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9">
        <v>758550</v>
      </c>
    </row>
    <row r="730" spans="1:77" ht="15.75">
      <c r="A730" s="51"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8" t="str">
        <f t="shared" si="11"/>
        <v>16. Paz, justicia e instituciones sólidas</v>
      </c>
      <c r="U730" s="3">
        <v>1</v>
      </c>
      <c r="V730" s="4" t="s">
        <v>34</v>
      </c>
      <c r="W730" s="3">
        <v>3</v>
      </c>
      <c r="X730" s="4" t="s">
        <v>37</v>
      </c>
      <c r="Y730" s="3">
        <v>4</v>
      </c>
      <c r="Z730" s="4" t="s">
        <v>252</v>
      </c>
      <c r="AA730" s="54"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9">
        <v>1000000</v>
      </c>
    </row>
    <row r="731" spans="1:77" ht="15.75">
      <c r="A731" s="51"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8" t="str">
        <f t="shared" si="11"/>
        <v xml:space="preserve">5. Igualdad de género </v>
      </c>
      <c r="U731" s="3">
        <v>1</v>
      </c>
      <c r="V731" s="4" t="s">
        <v>34</v>
      </c>
      <c r="W731" s="3">
        <v>2</v>
      </c>
      <c r="X731" s="4" t="s">
        <v>269</v>
      </c>
      <c r="Y731" s="3">
        <v>4</v>
      </c>
      <c r="Z731" s="4" t="s">
        <v>270</v>
      </c>
      <c r="AA731" s="54" t="s">
        <v>16486</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9">
        <v>1236000</v>
      </c>
    </row>
    <row r="732" spans="1:77" ht="15.75">
      <c r="A732" s="51"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8" t="str">
        <f t="shared" si="11"/>
        <v xml:space="preserve">10. Reducción de las desigualdades </v>
      </c>
      <c r="U732" s="3">
        <v>1</v>
      </c>
      <c r="V732" s="4" t="s">
        <v>34</v>
      </c>
      <c r="W732" s="3">
        <v>2</v>
      </c>
      <c r="X732" s="4" t="s">
        <v>269</v>
      </c>
      <c r="Y732" s="3">
        <v>4</v>
      </c>
      <c r="Z732" s="4" t="s">
        <v>270</v>
      </c>
      <c r="AA732" s="54" t="s">
        <v>16486</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9">
        <v>4000000</v>
      </c>
    </row>
    <row r="733" spans="1:77" ht="15.75">
      <c r="A733" s="51"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8" t="str">
        <f t="shared" si="11"/>
        <v xml:space="preserve">10. Reducción de las desigualdades </v>
      </c>
      <c r="U733" s="3" t="s">
        <v>349</v>
      </c>
      <c r="V733" s="4" t="s">
        <v>350</v>
      </c>
      <c r="W733" s="3" t="s">
        <v>351</v>
      </c>
      <c r="X733" s="4" t="s">
        <v>352</v>
      </c>
      <c r="Y733" s="3" t="s">
        <v>353</v>
      </c>
      <c r="Z733" s="4" t="s">
        <v>354</v>
      </c>
      <c r="AA733" s="54"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9">
        <v>500000</v>
      </c>
    </row>
    <row r="734" spans="1:77" ht="15.75">
      <c r="A734" s="51"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8" t="str">
        <f t="shared" si="11"/>
        <v>11. Ciudades y comunidades sostenibles</v>
      </c>
      <c r="U734" s="3">
        <v>3</v>
      </c>
      <c r="V734" s="4" t="s">
        <v>578</v>
      </c>
      <c r="W734" s="3">
        <v>5</v>
      </c>
      <c r="X734" s="4" t="s">
        <v>7763</v>
      </c>
      <c r="Y734" s="3">
        <v>6</v>
      </c>
      <c r="Z734" s="4" t="s">
        <v>7764</v>
      </c>
      <c r="AA734" s="54" t="s">
        <v>16527</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9">
        <v>7950205210</v>
      </c>
    </row>
    <row r="735" spans="1:77" ht="15.75">
      <c r="A735" s="51"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8" t="str">
        <f t="shared" si="11"/>
        <v>11. Ciudades y comunidades sostenibles</v>
      </c>
      <c r="U735" s="3" t="s">
        <v>349</v>
      </c>
      <c r="V735" s="18" t="s">
        <v>7963</v>
      </c>
      <c r="W735" s="3" t="s">
        <v>349</v>
      </c>
      <c r="X735" s="4" t="s">
        <v>783</v>
      </c>
      <c r="Y735" s="3" t="s">
        <v>349</v>
      </c>
      <c r="Z735" s="4" t="s">
        <v>1720</v>
      </c>
      <c r="AA735" s="54" t="s">
        <v>16508</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9">
        <v>4000000</v>
      </c>
    </row>
    <row r="736" spans="1:77" ht="15.75">
      <c r="A736" s="51"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8" t="str">
        <f t="shared" si="11"/>
        <v>16. Paz, justicia e instituciones sólidas</v>
      </c>
      <c r="U736" s="3">
        <v>3</v>
      </c>
      <c r="V736" s="4" t="s">
        <v>578</v>
      </c>
      <c r="W736" s="3">
        <v>5</v>
      </c>
      <c r="X736" s="4" t="s">
        <v>7763</v>
      </c>
      <c r="Y736" s="3">
        <v>6</v>
      </c>
      <c r="Z736" s="4" t="s">
        <v>7764</v>
      </c>
      <c r="AA736" s="54" t="s">
        <v>16527</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9">
        <v>6761082984.1699991</v>
      </c>
    </row>
    <row r="737" spans="1:77" ht="15.75">
      <c r="A737" s="51"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8" t="str">
        <f t="shared" si="11"/>
        <v>16. Paz, justicia e instituciones sólidas</v>
      </c>
      <c r="U737" s="3">
        <v>1</v>
      </c>
      <c r="V737" s="4" t="s">
        <v>34</v>
      </c>
      <c r="W737" s="3">
        <v>7</v>
      </c>
      <c r="X737" s="4" t="s">
        <v>235</v>
      </c>
      <c r="Y737" s="3">
        <v>2</v>
      </c>
      <c r="Z737" s="4" t="s">
        <v>236</v>
      </c>
      <c r="AA737" s="54" t="s">
        <v>16485</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9">
        <v>2526798</v>
      </c>
    </row>
    <row r="738" spans="1:77" ht="15.75">
      <c r="A738" s="51"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8" t="str">
        <f t="shared" si="11"/>
        <v>16. Paz, justicia e instituciones sólidas</v>
      </c>
      <c r="U738" s="3">
        <v>1</v>
      </c>
      <c r="V738" s="4" t="s">
        <v>34</v>
      </c>
      <c r="W738" s="3">
        <v>3</v>
      </c>
      <c r="X738" s="4" t="s">
        <v>37</v>
      </c>
      <c r="Y738" s="3">
        <v>4</v>
      </c>
      <c r="Z738" s="4" t="s">
        <v>252</v>
      </c>
      <c r="AA738" s="54"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9">
        <v>25000</v>
      </c>
    </row>
    <row r="739" spans="1:77" ht="15.75">
      <c r="A739" s="51"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8" t="str">
        <f t="shared" si="11"/>
        <v xml:space="preserve">5. Igualdad de género </v>
      </c>
      <c r="U739" s="3">
        <v>1</v>
      </c>
      <c r="V739" s="4" t="s">
        <v>34</v>
      </c>
      <c r="W739" s="3">
        <v>2</v>
      </c>
      <c r="X739" s="4" t="s">
        <v>269</v>
      </c>
      <c r="Y739" s="3">
        <v>4</v>
      </c>
      <c r="Z739" s="4" t="s">
        <v>270</v>
      </c>
      <c r="AA739" s="54" t="s">
        <v>16486</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9">
        <v>10998000</v>
      </c>
    </row>
    <row r="740" spans="1:77" ht="15.75">
      <c r="A740" s="51"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8" t="str">
        <f t="shared" si="11"/>
        <v xml:space="preserve">10. Reducción de las desigualdades </v>
      </c>
      <c r="U740" s="3">
        <v>1</v>
      </c>
      <c r="V740" s="4" t="s">
        <v>34</v>
      </c>
      <c r="W740" s="3">
        <v>2</v>
      </c>
      <c r="X740" s="4" t="s">
        <v>269</v>
      </c>
      <c r="Y740" s="3">
        <v>4</v>
      </c>
      <c r="Z740" s="4" t="s">
        <v>270</v>
      </c>
      <c r="AA740" s="54" t="s">
        <v>16486</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9">
        <v>200000</v>
      </c>
    </row>
    <row r="741" spans="1:77" ht="15.75">
      <c r="A741" s="51"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8" t="str">
        <f t="shared" si="11"/>
        <v xml:space="preserve">10. Reducción de las desigualdades </v>
      </c>
      <c r="U741" s="3" t="s">
        <v>349</v>
      </c>
      <c r="V741" s="4" t="s">
        <v>350</v>
      </c>
      <c r="W741" s="3" t="s">
        <v>351</v>
      </c>
      <c r="X741" s="4" t="s">
        <v>352</v>
      </c>
      <c r="Y741" s="3" t="s">
        <v>353</v>
      </c>
      <c r="Z741" s="4" t="s">
        <v>354</v>
      </c>
      <c r="AA741" s="54"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9">
        <v>100000</v>
      </c>
    </row>
    <row r="742" spans="1:77" ht="15.75">
      <c r="A742" s="51"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8" t="str">
        <f t="shared" si="11"/>
        <v>11. Ciudades y comunidades sostenibles</v>
      </c>
      <c r="U742" s="3">
        <v>3</v>
      </c>
      <c r="V742" s="4" t="s">
        <v>578</v>
      </c>
      <c r="W742" s="3">
        <v>5</v>
      </c>
      <c r="X742" s="4" t="s">
        <v>7763</v>
      </c>
      <c r="Y742" s="3">
        <v>6</v>
      </c>
      <c r="Z742" s="4" t="s">
        <v>7764</v>
      </c>
      <c r="AA742" s="54" t="s">
        <v>16527</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9">
        <v>459687000</v>
      </c>
    </row>
    <row r="743" spans="1:77" ht="15.75">
      <c r="A743" s="51"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8" t="str">
        <f t="shared" si="11"/>
        <v>16. Paz, justicia e instituciones sólidas</v>
      </c>
      <c r="U743" s="3">
        <v>3</v>
      </c>
      <c r="V743" s="4" t="s">
        <v>578</v>
      </c>
      <c r="W743" s="3">
        <v>5</v>
      </c>
      <c r="X743" s="4" t="s">
        <v>7763</v>
      </c>
      <c r="Y743" s="3">
        <v>1</v>
      </c>
      <c r="Z743" s="4" t="s">
        <v>11279</v>
      </c>
      <c r="AA743" s="54" t="s">
        <v>16536</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9">
        <v>1046665137.5400001</v>
      </c>
    </row>
    <row r="744" spans="1:77" ht="15.75">
      <c r="A744" s="51"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8" t="str">
        <f t="shared" si="11"/>
        <v>16. Paz, justicia e instituciones sólidas</v>
      </c>
      <c r="U744" s="3">
        <v>1</v>
      </c>
      <c r="V744" s="4" t="s">
        <v>34</v>
      </c>
      <c r="W744" s="3">
        <v>7</v>
      </c>
      <c r="X744" s="4" t="s">
        <v>235</v>
      </c>
      <c r="Y744" s="3">
        <v>2</v>
      </c>
      <c r="Z744" s="4" t="s">
        <v>236</v>
      </c>
      <c r="AA744" s="54" t="s">
        <v>16485</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9">
        <v>1600000</v>
      </c>
    </row>
    <row r="745" spans="1:77" ht="15.75">
      <c r="A745" s="51"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8" t="str">
        <f t="shared" si="11"/>
        <v>16. Paz, justicia e instituciones sólidas</v>
      </c>
      <c r="U745" s="3">
        <v>1</v>
      </c>
      <c r="V745" s="4" t="s">
        <v>34</v>
      </c>
      <c r="W745" s="3">
        <v>3</v>
      </c>
      <c r="X745" s="4" t="s">
        <v>37</v>
      </c>
      <c r="Y745" s="3">
        <v>4</v>
      </c>
      <c r="Z745" s="4" t="s">
        <v>252</v>
      </c>
      <c r="AA745" s="54"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9">
        <v>147028136</v>
      </c>
    </row>
    <row r="746" spans="1:77" ht="15.75">
      <c r="A746" s="51"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8" t="str">
        <f t="shared" si="11"/>
        <v xml:space="preserve">5. Igualdad de género </v>
      </c>
      <c r="U746" s="3">
        <v>1</v>
      </c>
      <c r="V746" s="4" t="s">
        <v>34</v>
      </c>
      <c r="W746" s="3">
        <v>2</v>
      </c>
      <c r="X746" s="4" t="s">
        <v>269</v>
      </c>
      <c r="Y746" s="3">
        <v>4</v>
      </c>
      <c r="Z746" s="4" t="s">
        <v>270</v>
      </c>
      <c r="AA746" s="54" t="s">
        <v>16486</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9">
        <v>40000</v>
      </c>
    </row>
    <row r="747" spans="1:77" ht="15.75">
      <c r="A747" s="51"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8" t="str">
        <f t="shared" si="11"/>
        <v xml:space="preserve">10. Reducción de las desigualdades </v>
      </c>
      <c r="U747" s="3">
        <v>1</v>
      </c>
      <c r="V747" s="4" t="s">
        <v>34</v>
      </c>
      <c r="W747" s="3">
        <v>2</v>
      </c>
      <c r="X747" s="4" t="s">
        <v>269</v>
      </c>
      <c r="Y747" s="3">
        <v>4</v>
      </c>
      <c r="Z747" s="4" t="s">
        <v>270</v>
      </c>
      <c r="AA747" s="54" t="s">
        <v>16486</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9">
        <v>50000</v>
      </c>
    </row>
    <row r="748" spans="1:77" ht="15.75">
      <c r="A748" s="51"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8" t="str">
        <f t="shared" si="11"/>
        <v xml:space="preserve">10. Reducción de las desigualdades </v>
      </c>
      <c r="U748" s="3" t="s">
        <v>349</v>
      </c>
      <c r="V748" s="4" t="s">
        <v>350</v>
      </c>
      <c r="W748" s="3" t="s">
        <v>351</v>
      </c>
      <c r="X748" s="4" t="s">
        <v>352</v>
      </c>
      <c r="Y748" s="3" t="s">
        <v>353</v>
      </c>
      <c r="Z748" s="4" t="s">
        <v>354</v>
      </c>
      <c r="AA748" s="54"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40000</v>
      </c>
    </row>
    <row r="749" spans="1:77" ht="15.75">
      <c r="A749" s="51"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8" t="str">
        <f t="shared" si="11"/>
        <v>11. Ciudades y comunidades sostenibles</v>
      </c>
      <c r="U749" s="3">
        <v>3</v>
      </c>
      <c r="V749" s="4" t="s">
        <v>578</v>
      </c>
      <c r="W749" s="3">
        <v>5</v>
      </c>
      <c r="X749" s="4" t="s">
        <v>7763</v>
      </c>
      <c r="Y749" s="3">
        <v>6</v>
      </c>
      <c r="Z749" s="4" t="s">
        <v>7764</v>
      </c>
      <c r="AA749" s="54" t="s">
        <v>16527</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9">
        <v>411022217</v>
      </c>
    </row>
    <row r="750" spans="1:77" ht="15.75">
      <c r="A750" s="51"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8" t="str">
        <f t="shared" si="11"/>
        <v xml:space="preserve">10. Reducción de las desigualdades </v>
      </c>
      <c r="U750" s="17" t="s">
        <v>349</v>
      </c>
      <c r="V750" s="18" t="s">
        <v>350</v>
      </c>
      <c r="W750" s="17" t="s">
        <v>351</v>
      </c>
      <c r="X750" s="18" t="s">
        <v>352</v>
      </c>
      <c r="Y750" s="17" t="s">
        <v>349</v>
      </c>
      <c r="Z750" s="18" t="s">
        <v>1342</v>
      </c>
      <c r="AA750" s="54" t="s">
        <v>16503</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9">
        <v>185000000</v>
      </c>
    </row>
    <row r="751" spans="1:77" ht="15.75">
      <c r="A751" s="51"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8" t="str">
        <f t="shared" si="11"/>
        <v>16. Paz, justicia e instituciones sólidas</v>
      </c>
      <c r="U751" s="17" t="s">
        <v>349</v>
      </c>
      <c r="V751" s="18" t="s">
        <v>350</v>
      </c>
      <c r="W751" s="17" t="s">
        <v>349</v>
      </c>
      <c r="X751" s="18" t="s">
        <v>783</v>
      </c>
      <c r="Y751" s="17" t="s">
        <v>351</v>
      </c>
      <c r="Z751" s="18" t="s">
        <v>1002</v>
      </c>
      <c r="AA751" s="54" t="s">
        <v>16497</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9">
        <v>752487347</v>
      </c>
    </row>
    <row r="752" spans="1:77" ht="15.75">
      <c r="A752" s="51"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8" t="str">
        <f t="shared" si="11"/>
        <v>16. Paz, justicia e instituciones sólidas</v>
      </c>
      <c r="U752" s="3">
        <v>1</v>
      </c>
      <c r="V752" s="4" t="s">
        <v>34</v>
      </c>
      <c r="W752" s="3">
        <v>7</v>
      </c>
      <c r="X752" s="4" t="s">
        <v>235</v>
      </c>
      <c r="Y752" s="3">
        <v>2</v>
      </c>
      <c r="Z752" s="4" t="s">
        <v>236</v>
      </c>
      <c r="AA752" s="54" t="s">
        <v>16485</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9">
        <v>100000</v>
      </c>
    </row>
    <row r="753" spans="1:77" ht="15.75">
      <c r="A753" s="51"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8" t="str">
        <f t="shared" si="11"/>
        <v>16. Paz, justicia e instituciones sólidas</v>
      </c>
      <c r="U753" s="3">
        <v>1</v>
      </c>
      <c r="V753" s="4" t="s">
        <v>34</v>
      </c>
      <c r="W753" s="3">
        <v>3</v>
      </c>
      <c r="X753" s="4" t="s">
        <v>37</v>
      </c>
      <c r="Y753" s="3">
        <v>4</v>
      </c>
      <c r="Z753" s="4" t="s">
        <v>252</v>
      </c>
      <c r="AA753" s="54"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9">
        <v>500000</v>
      </c>
    </row>
    <row r="754" spans="1:77" ht="15.75">
      <c r="A754" s="51"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8" t="str">
        <f t="shared" si="11"/>
        <v xml:space="preserve">5. Igualdad de género </v>
      </c>
      <c r="U754" s="3">
        <v>1</v>
      </c>
      <c r="V754" s="4" t="s">
        <v>34</v>
      </c>
      <c r="W754" s="3">
        <v>2</v>
      </c>
      <c r="X754" s="4" t="s">
        <v>269</v>
      </c>
      <c r="Y754" s="3">
        <v>4</v>
      </c>
      <c r="Z754" s="4" t="s">
        <v>270</v>
      </c>
      <c r="AA754" s="54" t="s">
        <v>16486</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200000</v>
      </c>
    </row>
    <row r="755" spans="1:77" ht="15.75">
      <c r="A755" s="51"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8" t="str">
        <f t="shared" si="11"/>
        <v xml:space="preserve">10. Reducción de las desigualdades </v>
      </c>
      <c r="U755" s="3">
        <v>1</v>
      </c>
      <c r="V755" s="4" t="s">
        <v>34</v>
      </c>
      <c r="W755" s="3">
        <v>2</v>
      </c>
      <c r="X755" s="4" t="s">
        <v>269</v>
      </c>
      <c r="Y755" s="3">
        <v>4</v>
      </c>
      <c r="Z755" s="4" t="s">
        <v>270</v>
      </c>
      <c r="AA755" s="54" t="s">
        <v>16486</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9">
        <v>150000</v>
      </c>
    </row>
    <row r="756" spans="1:77" ht="15.75">
      <c r="A756" s="51"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8" t="str">
        <f t="shared" si="11"/>
        <v xml:space="preserve">10. Reducción de las desigualdades </v>
      </c>
      <c r="U756" s="3" t="s">
        <v>349</v>
      </c>
      <c r="V756" s="4" t="s">
        <v>350</v>
      </c>
      <c r="W756" s="3" t="s">
        <v>351</v>
      </c>
      <c r="X756" s="4" t="s">
        <v>352</v>
      </c>
      <c r="Y756" s="3" t="s">
        <v>353</v>
      </c>
      <c r="Z756" s="4" t="s">
        <v>354</v>
      </c>
      <c r="AA756" s="54"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9">
        <v>50000</v>
      </c>
    </row>
    <row r="757" spans="1:77" ht="15.75">
      <c r="A757" s="51"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8" t="str">
        <f t="shared" si="11"/>
        <v>16. Paz, justicia e instituciones sólidas</v>
      </c>
      <c r="U757" s="3">
        <v>1</v>
      </c>
      <c r="V757" s="4" t="s">
        <v>34</v>
      </c>
      <c r="W757" s="3">
        <v>7</v>
      </c>
      <c r="X757" s="4" t="s">
        <v>235</v>
      </c>
      <c r="Y757" s="3">
        <v>1</v>
      </c>
      <c r="Z757" s="4" t="s">
        <v>902</v>
      </c>
      <c r="AA757" s="54" t="s">
        <v>16494</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9">
        <v>1319532668</v>
      </c>
    </row>
    <row r="758" spans="1:77" ht="15.75">
      <c r="A758" s="51"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8" t="str">
        <f t="shared" si="11"/>
        <v>16. Paz, justicia e instituciones sólidas</v>
      </c>
      <c r="U758" s="3">
        <v>1</v>
      </c>
      <c r="V758" s="4" t="s">
        <v>34</v>
      </c>
      <c r="W758" s="3">
        <v>7</v>
      </c>
      <c r="X758" s="4" t="s">
        <v>235</v>
      </c>
      <c r="Y758" s="3">
        <v>1</v>
      </c>
      <c r="Z758" s="4" t="s">
        <v>902</v>
      </c>
      <c r="AA758" s="54" t="s">
        <v>16494</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9542810945.7999992</v>
      </c>
    </row>
    <row r="759" spans="1:77" ht="15.75">
      <c r="A759" s="51"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8" t="str">
        <f t="shared" si="11"/>
        <v>16. Paz, justicia e instituciones sólidas</v>
      </c>
      <c r="U759" s="3">
        <v>1</v>
      </c>
      <c r="V759" s="4" t="s">
        <v>34</v>
      </c>
      <c r="W759" s="3">
        <v>7</v>
      </c>
      <c r="X759" s="4" t="s">
        <v>235</v>
      </c>
      <c r="Y759" s="3">
        <v>1</v>
      </c>
      <c r="Z759" s="4" t="s">
        <v>902</v>
      </c>
      <c r="AA759" s="54" t="s">
        <v>16494</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9">
        <v>5240546881.8099995</v>
      </c>
    </row>
    <row r="760" spans="1:77" ht="15.75">
      <c r="A760" s="51"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8" t="str">
        <f t="shared" si="11"/>
        <v>16. Paz, justicia e instituciones sólidas</v>
      </c>
      <c r="U760" s="3" t="s">
        <v>497</v>
      </c>
      <c r="V760" s="4" t="s">
        <v>34</v>
      </c>
      <c r="W760" s="3" t="s">
        <v>3582</v>
      </c>
      <c r="X760" s="4" t="s">
        <v>235</v>
      </c>
      <c r="Y760" s="3" t="s">
        <v>497</v>
      </c>
      <c r="Z760" s="4" t="s">
        <v>902</v>
      </c>
      <c r="AA760" s="54" t="s">
        <v>16494</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899113327.19999993</v>
      </c>
    </row>
    <row r="761" spans="1:77" ht="15.75">
      <c r="A761" s="51"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8" t="str">
        <f t="shared" si="11"/>
        <v>16. Paz, justicia e instituciones sólidas</v>
      </c>
      <c r="U761" s="3">
        <v>1</v>
      </c>
      <c r="V761" s="4" t="s">
        <v>34</v>
      </c>
      <c r="W761" s="3">
        <v>7</v>
      </c>
      <c r="X761" s="4" t="s">
        <v>235</v>
      </c>
      <c r="Y761" s="3">
        <v>2</v>
      </c>
      <c r="Z761" s="4" t="s">
        <v>236</v>
      </c>
      <c r="AA761" s="54" t="s">
        <v>16485</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9">
        <v>11428483</v>
      </c>
    </row>
    <row r="762" spans="1:77" ht="15.75">
      <c r="A762" s="51"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8" t="str">
        <f t="shared" si="11"/>
        <v>16. Paz, justicia e instituciones sólidas</v>
      </c>
      <c r="U762" s="3">
        <v>1</v>
      </c>
      <c r="V762" s="4" t="s">
        <v>34</v>
      </c>
      <c r="W762" s="3">
        <v>3</v>
      </c>
      <c r="X762" s="4" t="s">
        <v>37</v>
      </c>
      <c r="Y762" s="3">
        <v>4</v>
      </c>
      <c r="Z762" s="4" t="s">
        <v>252</v>
      </c>
      <c r="AA762" s="54"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28060947</v>
      </c>
    </row>
    <row r="763" spans="1:77" ht="15.75">
      <c r="A763" s="51"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8" t="str">
        <f t="shared" si="11"/>
        <v xml:space="preserve">5. Igualdad de género </v>
      </c>
      <c r="U763" s="3">
        <v>1</v>
      </c>
      <c r="V763" s="4" t="s">
        <v>34</v>
      </c>
      <c r="W763" s="3">
        <v>2</v>
      </c>
      <c r="X763" s="4" t="s">
        <v>269</v>
      </c>
      <c r="Y763" s="3">
        <v>4</v>
      </c>
      <c r="Z763" s="4" t="s">
        <v>270</v>
      </c>
      <c r="AA763" s="54" t="s">
        <v>16486</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51"/>
      <c r="BE763" s="51"/>
      <c r="BF763" s="51"/>
      <c r="BG763" s="51"/>
      <c r="BH763" s="51"/>
      <c r="BI763" s="51"/>
      <c r="BJ763" s="51"/>
      <c r="BK763" s="51"/>
      <c r="BL763" s="51"/>
      <c r="BM763" s="51"/>
      <c r="BN763" s="51"/>
      <c r="BO763" s="51"/>
      <c r="BP763" s="51"/>
      <c r="BQ763" s="51"/>
      <c r="BR763" s="51"/>
      <c r="BS763" s="51"/>
      <c r="BT763" s="51"/>
      <c r="BU763" s="51"/>
      <c r="BV763" s="51"/>
      <c r="BY763" s="69">
        <v>25709944</v>
      </c>
    </row>
    <row r="764" spans="1:77" ht="15.75">
      <c r="A764" s="51"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8" t="str">
        <f t="shared" si="11"/>
        <v xml:space="preserve">10. Reducción de las desigualdades </v>
      </c>
      <c r="U764" s="3">
        <v>1</v>
      </c>
      <c r="V764" s="4" t="s">
        <v>34</v>
      </c>
      <c r="W764" s="3">
        <v>2</v>
      </c>
      <c r="X764" s="4" t="s">
        <v>269</v>
      </c>
      <c r="Y764" s="3">
        <v>4</v>
      </c>
      <c r="Z764" s="4" t="s">
        <v>270</v>
      </c>
      <c r="AA764" s="54" t="s">
        <v>16486</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9">
        <v>2411740</v>
      </c>
    </row>
    <row r="765" spans="1:77" ht="15.75">
      <c r="A765" s="51"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8" t="str">
        <f t="shared" si="11"/>
        <v xml:space="preserve">10. Reducción de las desigualdades </v>
      </c>
      <c r="U765" s="3" t="s">
        <v>349</v>
      </c>
      <c r="V765" s="4" t="s">
        <v>350</v>
      </c>
      <c r="W765" s="3" t="s">
        <v>351</v>
      </c>
      <c r="X765" s="4" t="s">
        <v>352</v>
      </c>
      <c r="Y765" s="3" t="s">
        <v>353</v>
      </c>
      <c r="Z765" s="4" t="s">
        <v>354</v>
      </c>
      <c r="AA765" s="54"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51"/>
      <c r="AW765" s="51"/>
      <c r="AX765" s="51"/>
      <c r="AY765" s="51"/>
      <c r="AZ765" s="51"/>
      <c r="BA765" s="51"/>
      <c r="BB765" s="51"/>
      <c r="BC765" s="51"/>
      <c r="BY765" s="69">
        <v>47836</v>
      </c>
    </row>
    <row r="766" spans="1:77" ht="15.75">
      <c r="A766" s="51"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8" t="str">
        <f t="shared" si="11"/>
        <v>4. Educación de calidad</v>
      </c>
      <c r="U766" s="3">
        <v>2</v>
      </c>
      <c r="V766" s="4" t="s">
        <v>350</v>
      </c>
      <c r="W766" s="3">
        <v>5</v>
      </c>
      <c r="X766" s="4" t="s">
        <v>693</v>
      </c>
      <c r="Y766" s="3">
        <v>3</v>
      </c>
      <c r="Z766" s="4" t="s">
        <v>694</v>
      </c>
      <c r="AA766" s="54" t="s">
        <v>16493</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6791457</v>
      </c>
    </row>
    <row r="767" spans="1:77" ht="15.75">
      <c r="A767" s="51"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8" t="str">
        <f t="shared" si="11"/>
        <v>4. Educación de calidad</v>
      </c>
      <c r="U767" s="3">
        <v>2</v>
      </c>
      <c r="V767" s="4" t="s">
        <v>350</v>
      </c>
      <c r="W767" s="3">
        <v>5</v>
      </c>
      <c r="X767" s="4" t="s">
        <v>693</v>
      </c>
      <c r="Y767" s="3">
        <v>3</v>
      </c>
      <c r="Z767" s="4" t="s">
        <v>694</v>
      </c>
      <c r="AA767" s="54" t="s">
        <v>16493</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31639310</v>
      </c>
    </row>
    <row r="768" spans="1:77" ht="15.75">
      <c r="A768" s="51"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8" t="str">
        <f t="shared" si="11"/>
        <v>16. Paz, justicia e instituciones sólidas</v>
      </c>
      <c r="U768" s="3">
        <v>2</v>
      </c>
      <c r="V768" s="4" t="s">
        <v>350</v>
      </c>
      <c r="W768" s="3">
        <v>5</v>
      </c>
      <c r="X768" s="4" t="s">
        <v>693</v>
      </c>
      <c r="Y768" s="3">
        <v>3</v>
      </c>
      <c r="Z768" s="4" t="s">
        <v>694</v>
      </c>
      <c r="AA768" s="54" t="s">
        <v>16493</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9">
        <v>93096864.87000002</v>
      </c>
    </row>
    <row r="769" spans="1:200" ht="15.75">
      <c r="A769" s="51"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8" t="str">
        <f t="shared" si="11"/>
        <v>16. Paz, justicia e instituciones sólidas</v>
      </c>
      <c r="U769" s="3">
        <v>1</v>
      </c>
      <c r="V769" s="4" t="s">
        <v>34</v>
      </c>
      <c r="W769" s="3">
        <v>7</v>
      </c>
      <c r="X769" s="4" t="s">
        <v>235</v>
      </c>
      <c r="Y769" s="3">
        <v>2</v>
      </c>
      <c r="Z769" s="4" t="s">
        <v>236</v>
      </c>
      <c r="AA769" s="54" t="s">
        <v>16485</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470000</v>
      </c>
    </row>
    <row r="770" spans="1:200" ht="15.75">
      <c r="A770" s="51"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8" t="str">
        <f t="shared" si="11"/>
        <v>16. Paz, justicia e instituciones sólidas</v>
      </c>
      <c r="U770" s="3">
        <v>1</v>
      </c>
      <c r="V770" s="4" t="s">
        <v>34</v>
      </c>
      <c r="W770" s="3">
        <v>3</v>
      </c>
      <c r="X770" s="4" t="s">
        <v>37</v>
      </c>
      <c r="Y770" s="3">
        <v>4</v>
      </c>
      <c r="Z770" s="4" t="s">
        <v>252</v>
      </c>
      <c r="AA770" s="54"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9">
        <v>350000</v>
      </c>
    </row>
    <row r="771" spans="1:200" ht="15.75">
      <c r="A771" s="51"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8" t="str">
        <f t="shared" si="11"/>
        <v xml:space="preserve">5. Igualdad de género </v>
      </c>
      <c r="U771" s="3">
        <v>1</v>
      </c>
      <c r="V771" s="4" t="s">
        <v>34</v>
      </c>
      <c r="W771" s="3">
        <v>2</v>
      </c>
      <c r="X771" s="4" t="s">
        <v>269</v>
      </c>
      <c r="Y771" s="3">
        <v>4</v>
      </c>
      <c r="Z771" s="4" t="s">
        <v>270</v>
      </c>
      <c r="AA771" s="54" t="s">
        <v>16486</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550000</v>
      </c>
    </row>
    <row r="772" spans="1:200" ht="15.75">
      <c r="A772" s="51"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8" t="str">
        <f t="shared" ref="T772:T835" si="12">R772&amp;". "&amp;S772</f>
        <v xml:space="preserve">10. Reducción de las desigualdades </v>
      </c>
      <c r="U772" s="3">
        <v>1</v>
      </c>
      <c r="V772" s="4" t="s">
        <v>34</v>
      </c>
      <c r="W772" s="3">
        <v>2</v>
      </c>
      <c r="X772" s="4" t="s">
        <v>269</v>
      </c>
      <c r="Y772" s="3">
        <v>4</v>
      </c>
      <c r="Z772" s="4" t="s">
        <v>270</v>
      </c>
      <c r="AA772" s="54" t="s">
        <v>16486</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250000</v>
      </c>
    </row>
    <row r="773" spans="1:200" ht="15.75">
      <c r="A773" s="51"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8" t="str">
        <f t="shared" si="12"/>
        <v xml:space="preserve">10. Reducción de las desigualdades </v>
      </c>
      <c r="U773" s="3" t="s">
        <v>349</v>
      </c>
      <c r="V773" s="4" t="s">
        <v>350</v>
      </c>
      <c r="W773" s="3" t="s">
        <v>351</v>
      </c>
      <c r="X773" s="4" t="s">
        <v>352</v>
      </c>
      <c r="Y773" s="3" t="s">
        <v>353</v>
      </c>
      <c r="Z773" s="4" t="s">
        <v>354</v>
      </c>
      <c r="AA773" s="54"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9">
        <v>400000</v>
      </c>
    </row>
    <row r="774" spans="1:200" ht="15.75">
      <c r="A774" s="51"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8" t="str">
        <f t="shared" si="12"/>
        <v>4. Educación de calidad</v>
      </c>
      <c r="U774" s="3">
        <v>2</v>
      </c>
      <c r="V774" s="4" t="s">
        <v>350</v>
      </c>
      <c r="W774" s="3">
        <v>5</v>
      </c>
      <c r="X774" s="4" t="s">
        <v>693</v>
      </c>
      <c r="Y774" s="3">
        <v>3</v>
      </c>
      <c r="Z774" s="4" t="s">
        <v>694</v>
      </c>
      <c r="AA774" s="54" t="s">
        <v>16493</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16912567</v>
      </c>
    </row>
    <row r="775" spans="1:200" ht="15.75">
      <c r="A775" s="51"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8" t="str">
        <f t="shared" si="12"/>
        <v>16. Paz, justicia e instituciones sólidas</v>
      </c>
      <c r="U775" s="3">
        <v>1</v>
      </c>
      <c r="V775" s="4" t="s">
        <v>34</v>
      </c>
      <c r="W775" s="3">
        <v>7</v>
      </c>
      <c r="X775" s="4" t="s">
        <v>235</v>
      </c>
      <c r="Y775" s="3">
        <v>1</v>
      </c>
      <c r="Z775" s="4" t="s">
        <v>902</v>
      </c>
      <c r="AA775" s="54" t="s">
        <v>16494</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7336919662.0500002</v>
      </c>
    </row>
    <row r="776" spans="1:200" ht="15.75">
      <c r="A776" s="51"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8" t="str">
        <f t="shared" si="12"/>
        <v>16. Paz, justicia e instituciones sólidas</v>
      </c>
      <c r="U776" s="3">
        <v>1</v>
      </c>
      <c r="V776" s="4" t="s">
        <v>34</v>
      </c>
      <c r="W776" s="3">
        <v>7</v>
      </c>
      <c r="X776" s="4" t="s">
        <v>235</v>
      </c>
      <c r="Y776" s="3">
        <v>1</v>
      </c>
      <c r="Z776" s="4" t="s">
        <v>902</v>
      </c>
      <c r="AA776" s="54" t="s">
        <v>16494</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545896242.5</v>
      </c>
    </row>
    <row r="777" spans="1:200" ht="15.75">
      <c r="A777" s="51"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8" t="str">
        <f t="shared" si="12"/>
        <v>16. Paz, justicia e instituciones sólidas</v>
      </c>
      <c r="U777" s="3" t="s">
        <v>497</v>
      </c>
      <c r="V777" s="4" t="s">
        <v>34</v>
      </c>
      <c r="W777" s="3" t="s">
        <v>3582</v>
      </c>
      <c r="X777" s="4" t="s">
        <v>235</v>
      </c>
      <c r="Y777" s="3" t="s">
        <v>349</v>
      </c>
      <c r="Z777" s="4" t="s">
        <v>236</v>
      </c>
      <c r="AA777" s="54" t="s">
        <v>16485</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915636</v>
      </c>
    </row>
    <row r="778" spans="1:200" ht="15.75">
      <c r="A778" s="51"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8" t="str">
        <f t="shared" si="12"/>
        <v>16. Paz, justicia e instituciones sólidas</v>
      </c>
      <c r="U778" s="3">
        <v>1</v>
      </c>
      <c r="V778" s="4" t="s">
        <v>34</v>
      </c>
      <c r="W778" s="3">
        <v>3</v>
      </c>
      <c r="X778" s="4" t="s">
        <v>37</v>
      </c>
      <c r="Y778" s="3">
        <v>4</v>
      </c>
      <c r="Z778" s="4" t="s">
        <v>252</v>
      </c>
      <c r="AA778" s="54"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9986505.3499999996</v>
      </c>
    </row>
    <row r="779" spans="1:200" ht="15.75">
      <c r="A779" s="51"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8" t="str">
        <f t="shared" si="12"/>
        <v xml:space="preserve">16. Igualdad de género </v>
      </c>
      <c r="U779" s="3">
        <v>1</v>
      </c>
      <c r="V779" s="4" t="s">
        <v>34</v>
      </c>
      <c r="W779" s="3">
        <v>2</v>
      </c>
      <c r="X779" s="4" t="s">
        <v>269</v>
      </c>
      <c r="Y779" s="3">
        <v>4</v>
      </c>
      <c r="Z779" s="4" t="s">
        <v>270</v>
      </c>
      <c r="AA779" s="54" t="s">
        <v>16486</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581194</v>
      </c>
    </row>
    <row r="780" spans="1:200" ht="15.75">
      <c r="A780" s="51"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8" t="str">
        <f t="shared" si="12"/>
        <v xml:space="preserve">16. Reducción de las desigualdades </v>
      </c>
      <c r="U780" s="3">
        <v>1</v>
      </c>
      <c r="V780" s="4" t="s">
        <v>34</v>
      </c>
      <c r="W780" s="3">
        <v>2</v>
      </c>
      <c r="X780" s="4" t="s">
        <v>269</v>
      </c>
      <c r="Y780" s="3">
        <v>4</v>
      </c>
      <c r="Z780" s="4" t="s">
        <v>270</v>
      </c>
      <c r="AA780" s="54" t="s">
        <v>16486</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260817.8</v>
      </c>
    </row>
    <row r="781" spans="1:200" ht="15.75">
      <c r="A781" s="51"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8" t="str">
        <f t="shared" si="12"/>
        <v xml:space="preserve">10. Reducción de las desigualdades </v>
      </c>
      <c r="U781" s="3" t="s">
        <v>349</v>
      </c>
      <c r="V781" s="4" t="s">
        <v>350</v>
      </c>
      <c r="W781" s="3" t="s">
        <v>351</v>
      </c>
      <c r="X781" s="4" t="s">
        <v>352</v>
      </c>
      <c r="Y781" s="3" t="s">
        <v>353</v>
      </c>
      <c r="Z781" s="4" t="s">
        <v>354</v>
      </c>
      <c r="AA781" s="54"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9">
        <v>265332.8</v>
      </c>
    </row>
    <row r="782" spans="1:200" ht="15.75">
      <c r="A782" s="51"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8" t="str">
        <f t="shared" si="12"/>
        <v>16. Paz, justicia e instituciones sólidas</v>
      </c>
      <c r="U782" s="3" t="s">
        <v>497</v>
      </c>
      <c r="V782" s="4" t="s">
        <v>34</v>
      </c>
      <c r="W782" s="3" t="s">
        <v>3582</v>
      </c>
      <c r="X782" s="4" t="s">
        <v>235</v>
      </c>
      <c r="Y782" s="3" t="s">
        <v>497</v>
      </c>
      <c r="Z782" s="4" t="s">
        <v>902</v>
      </c>
      <c r="AA782" s="54" t="s">
        <v>16494</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9">
        <v>189804476</v>
      </c>
    </row>
    <row r="783" spans="1:200" ht="15.75">
      <c r="A783" s="51"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8" t="str">
        <f t="shared" si="12"/>
        <v>16. Paz, justicia e instituciones sólidas</v>
      </c>
      <c r="U783" s="3" t="s">
        <v>497</v>
      </c>
      <c r="V783" s="4" t="s">
        <v>34</v>
      </c>
      <c r="W783" s="3" t="s">
        <v>3582</v>
      </c>
      <c r="X783" s="4" t="s">
        <v>235</v>
      </c>
      <c r="Y783" s="3" t="s">
        <v>497</v>
      </c>
      <c r="Z783" s="4" t="s">
        <v>902</v>
      </c>
      <c r="AA783" s="54" t="s">
        <v>16494</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4264526720.4499998</v>
      </c>
    </row>
    <row r="784" spans="1:200" s="15" customFormat="1" ht="15.75">
      <c r="A784" s="51"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8" t="str">
        <f t="shared" si="12"/>
        <v>16. Paz, justicia e instituciones sólidas</v>
      </c>
      <c r="U784" s="3" t="s">
        <v>497</v>
      </c>
      <c r="V784" s="4" t="s">
        <v>34</v>
      </c>
      <c r="W784" s="3" t="s">
        <v>3582</v>
      </c>
      <c r="X784" s="4" t="s">
        <v>235</v>
      </c>
      <c r="Y784" s="3" t="s">
        <v>349</v>
      </c>
      <c r="Z784" s="4" t="s">
        <v>236</v>
      </c>
      <c r="AA784" s="54" t="s">
        <v>16485</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9">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51"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8" t="str">
        <f t="shared" si="12"/>
        <v>16. Paz, justicia e instituciones sólidas</v>
      </c>
      <c r="U785" s="3" t="s">
        <v>497</v>
      </c>
      <c r="V785" s="4" t="s">
        <v>34</v>
      </c>
      <c r="W785" s="3" t="s">
        <v>528</v>
      </c>
      <c r="X785" s="4" t="s">
        <v>37</v>
      </c>
      <c r="Y785" s="3" t="s">
        <v>840</v>
      </c>
      <c r="Z785" s="4" t="s">
        <v>252</v>
      </c>
      <c r="AA785" s="54"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1005000</v>
      </c>
    </row>
    <row r="786" spans="1:200" ht="15.75">
      <c r="A786" s="51"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8" t="str">
        <f t="shared" si="12"/>
        <v xml:space="preserve">5. Igualdad de género </v>
      </c>
      <c r="U786" s="3">
        <v>1</v>
      </c>
      <c r="V786" s="4" t="s">
        <v>34</v>
      </c>
      <c r="W786" s="3">
        <v>2</v>
      </c>
      <c r="X786" s="4" t="s">
        <v>269</v>
      </c>
      <c r="Y786" s="3">
        <v>4</v>
      </c>
      <c r="Z786" s="4" t="s">
        <v>270</v>
      </c>
      <c r="AA786" s="54" t="s">
        <v>16486</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100000</v>
      </c>
    </row>
    <row r="787" spans="1:200" ht="15.75">
      <c r="A787" s="51"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8" t="str">
        <f t="shared" si="12"/>
        <v xml:space="preserve">10. Reducción de las desigualdades </v>
      </c>
      <c r="U787" s="3">
        <v>1</v>
      </c>
      <c r="V787" s="4" t="s">
        <v>34</v>
      </c>
      <c r="W787" s="3">
        <v>2</v>
      </c>
      <c r="X787" s="4" t="s">
        <v>269</v>
      </c>
      <c r="Y787" s="3">
        <v>4</v>
      </c>
      <c r="Z787" s="4" t="s">
        <v>270</v>
      </c>
      <c r="AA787" s="54" t="s">
        <v>16486</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9">
        <v>100000</v>
      </c>
    </row>
    <row r="788" spans="1:200" ht="15.75">
      <c r="A788" s="51"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8" t="str">
        <f t="shared" si="12"/>
        <v xml:space="preserve">10. Reducción de las desigualdades </v>
      </c>
      <c r="U788" s="3" t="s">
        <v>349</v>
      </c>
      <c r="V788" s="4" t="s">
        <v>350</v>
      </c>
      <c r="W788" s="3" t="s">
        <v>351</v>
      </c>
      <c r="X788" s="4" t="s">
        <v>352</v>
      </c>
      <c r="Y788" s="3" t="s">
        <v>353</v>
      </c>
      <c r="Z788" s="4" t="s">
        <v>354</v>
      </c>
      <c r="AA788" s="54"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9">
        <v>100000</v>
      </c>
    </row>
    <row r="789" spans="1:200" ht="15.75">
      <c r="A789" s="51"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8" t="str">
        <f t="shared" si="12"/>
        <v>10. Paz, justicia e instituciones sólidas</v>
      </c>
      <c r="U789" s="3" t="s">
        <v>497</v>
      </c>
      <c r="V789" s="4" t="s">
        <v>34</v>
      </c>
      <c r="W789" s="3" t="s">
        <v>497</v>
      </c>
      <c r="X789" s="4" t="s">
        <v>11898</v>
      </c>
      <c r="Y789" s="3" t="s">
        <v>349</v>
      </c>
      <c r="Z789" s="4" t="s">
        <v>11899</v>
      </c>
      <c r="AA789" s="54" t="s">
        <v>16537</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9">
        <v>258270949.51000002</v>
      </c>
    </row>
    <row r="790" spans="1:200" ht="15.75">
      <c r="A790" s="51"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8" t="str">
        <f t="shared" si="12"/>
        <v xml:space="preserve">10. Reducción de las desigualdades </v>
      </c>
      <c r="U790" s="3" t="s">
        <v>349</v>
      </c>
      <c r="V790" s="4" t="s">
        <v>350</v>
      </c>
      <c r="W790" s="3" t="s">
        <v>351</v>
      </c>
      <c r="X790" s="4" t="s">
        <v>352</v>
      </c>
      <c r="Y790" s="3" t="s">
        <v>353</v>
      </c>
      <c r="Z790" s="4" t="s">
        <v>354</v>
      </c>
      <c r="AA790" s="54"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Y790" s="69">
        <v>707928</v>
      </c>
    </row>
    <row r="791" spans="1:200" ht="15.75">
      <c r="A791" s="51"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8" t="str">
        <f t="shared" si="12"/>
        <v>16. Paz, justicia e instituciones sólidas</v>
      </c>
      <c r="U791" s="3" t="s">
        <v>497</v>
      </c>
      <c r="V791" s="4" t="s">
        <v>34</v>
      </c>
      <c r="W791" s="3" t="s">
        <v>3582</v>
      </c>
      <c r="X791" s="4" t="s">
        <v>235</v>
      </c>
      <c r="Y791" s="3" t="s">
        <v>349</v>
      </c>
      <c r="Z791" s="4" t="s">
        <v>236</v>
      </c>
      <c r="AA791" s="54" t="s">
        <v>16485</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9578945</v>
      </c>
    </row>
    <row r="792" spans="1:200" ht="15.75">
      <c r="A792" s="51"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8" t="str">
        <f t="shared" si="12"/>
        <v>16. Paz, justicia e instituciones sólidas</v>
      </c>
      <c r="U792" s="3" t="s">
        <v>497</v>
      </c>
      <c r="V792" s="4" t="s">
        <v>34</v>
      </c>
      <c r="W792" s="3" t="s">
        <v>528</v>
      </c>
      <c r="X792" s="4" t="s">
        <v>37</v>
      </c>
      <c r="Y792" s="3" t="s">
        <v>840</v>
      </c>
      <c r="Z792" s="4" t="s">
        <v>252</v>
      </c>
      <c r="AA792" s="54"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9">
        <v>1114467</v>
      </c>
    </row>
    <row r="793" spans="1:200" ht="15.75">
      <c r="A793" s="51"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8" t="str">
        <f t="shared" si="12"/>
        <v>16. Paz, justicia e instituciones sólidas</v>
      </c>
      <c r="U793" s="3" t="s">
        <v>497</v>
      </c>
      <c r="V793" s="4" t="s">
        <v>34</v>
      </c>
      <c r="W793" s="3" t="s">
        <v>528</v>
      </c>
      <c r="X793" s="4" t="s">
        <v>37</v>
      </c>
      <c r="Y793" s="3" t="s">
        <v>840</v>
      </c>
      <c r="Z793" s="4" t="s">
        <v>252</v>
      </c>
      <c r="AA793" s="54"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708197</v>
      </c>
    </row>
    <row r="794" spans="1:200" ht="15.75">
      <c r="A794" s="51"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8" t="str">
        <f t="shared" si="12"/>
        <v>16. Paz, justicia e instituciones sólidas</v>
      </c>
      <c r="U794" s="3" t="s">
        <v>497</v>
      </c>
      <c r="V794" s="4" t="s">
        <v>34</v>
      </c>
      <c r="W794" s="3" t="s">
        <v>528</v>
      </c>
      <c r="X794" s="4" t="s">
        <v>37</v>
      </c>
      <c r="Y794" s="3" t="s">
        <v>840</v>
      </c>
      <c r="Z794" s="4" t="s">
        <v>252</v>
      </c>
      <c r="AA794" s="54"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31448534</v>
      </c>
    </row>
    <row r="795" spans="1:200" ht="15.75">
      <c r="A795" s="51"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8" t="str">
        <f t="shared" si="12"/>
        <v>16. Paz, justicia e instituciones sólidas</v>
      </c>
      <c r="U795" s="3">
        <v>1</v>
      </c>
      <c r="V795" s="4" t="s">
        <v>34</v>
      </c>
      <c r="W795" s="3">
        <v>3</v>
      </c>
      <c r="X795" s="4" t="s">
        <v>37</v>
      </c>
      <c r="Y795" s="3">
        <v>4</v>
      </c>
      <c r="Z795" s="4" t="s">
        <v>252</v>
      </c>
      <c r="AA795" s="54"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550000</v>
      </c>
    </row>
    <row r="796" spans="1:200" ht="15.75">
      <c r="A796" s="51"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8" t="str">
        <f t="shared" si="12"/>
        <v xml:space="preserve">5. Igualdad de género </v>
      </c>
      <c r="U796" s="3">
        <v>1</v>
      </c>
      <c r="V796" s="4" t="s">
        <v>34</v>
      </c>
      <c r="W796" s="3">
        <v>2</v>
      </c>
      <c r="X796" s="4" t="s">
        <v>269</v>
      </c>
      <c r="Y796" s="3">
        <v>4</v>
      </c>
      <c r="Z796" s="4" t="s">
        <v>270</v>
      </c>
      <c r="AA796" s="54" t="s">
        <v>16486</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50000</v>
      </c>
    </row>
    <row r="797" spans="1:200" ht="15.75">
      <c r="A797" s="51"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8" t="str">
        <f t="shared" si="12"/>
        <v xml:space="preserve">10. Reducción de las desigualdades </v>
      </c>
      <c r="U797" s="3">
        <v>1</v>
      </c>
      <c r="V797" s="4" t="s">
        <v>34</v>
      </c>
      <c r="W797" s="3">
        <v>2</v>
      </c>
      <c r="X797" s="4" t="s">
        <v>269</v>
      </c>
      <c r="Y797" s="3">
        <v>4</v>
      </c>
      <c r="Z797" s="4" t="s">
        <v>270</v>
      </c>
      <c r="AA797" s="54" t="s">
        <v>16486</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1526339</v>
      </c>
    </row>
    <row r="798" spans="1:200" s="15" customFormat="1" ht="15.75">
      <c r="A798" s="51"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8" t="str">
        <f t="shared" si="12"/>
        <v>16. Paz, justicia e instituciones sólidas</v>
      </c>
      <c r="U798" s="3">
        <v>1</v>
      </c>
      <c r="V798" s="4" t="s">
        <v>34</v>
      </c>
      <c r="W798" s="3">
        <v>3</v>
      </c>
      <c r="X798" s="4" t="s">
        <v>37</v>
      </c>
      <c r="Y798" s="3">
        <v>4</v>
      </c>
      <c r="Z798" s="4" t="s">
        <v>252</v>
      </c>
      <c r="AA798" s="54"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9">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51"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8" t="str">
        <f t="shared" si="12"/>
        <v>16. Paz, justicia e instituciones sólidas</v>
      </c>
      <c r="U799" s="3">
        <v>2</v>
      </c>
      <c r="V799" s="4" t="s">
        <v>350</v>
      </c>
      <c r="W799" s="3">
        <v>5</v>
      </c>
      <c r="X799" s="4" t="s">
        <v>693</v>
      </c>
      <c r="Y799" s="3" t="s">
        <v>528</v>
      </c>
      <c r="Z799" s="4" t="s">
        <v>694</v>
      </c>
      <c r="AA799" s="54" t="s">
        <v>16493</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5052383</v>
      </c>
    </row>
    <row r="800" spans="1:200" ht="15.75">
      <c r="A800" s="51"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8" t="str">
        <f t="shared" si="12"/>
        <v>10. Paz, justicia e instituciones sólidas</v>
      </c>
      <c r="U800" s="3">
        <v>2</v>
      </c>
      <c r="V800" s="4" t="s">
        <v>350</v>
      </c>
      <c r="W800" s="3">
        <v>5</v>
      </c>
      <c r="X800" s="4" t="s">
        <v>693</v>
      </c>
      <c r="Y800" s="3" t="s">
        <v>528</v>
      </c>
      <c r="Z800" s="4" t="s">
        <v>694</v>
      </c>
      <c r="AA800" s="54" t="s">
        <v>16493</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9">
        <v>20915311.93</v>
      </c>
    </row>
    <row r="801" spans="1:77" ht="15.75">
      <c r="A801" s="51"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8" t="str">
        <f t="shared" si="12"/>
        <v>16. Paz, justicia e instituciones sólidas</v>
      </c>
      <c r="U801" s="3">
        <v>1</v>
      </c>
      <c r="V801" s="4" t="s">
        <v>34</v>
      </c>
      <c r="W801" s="3">
        <v>7</v>
      </c>
      <c r="X801" s="4" t="s">
        <v>235</v>
      </c>
      <c r="Y801" s="3">
        <v>2</v>
      </c>
      <c r="Z801" s="4" t="s">
        <v>236</v>
      </c>
      <c r="AA801" s="54" t="s">
        <v>16485</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9">
        <v>80000</v>
      </c>
    </row>
    <row r="802" spans="1:77" ht="15.75">
      <c r="A802" s="51"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8" t="str">
        <f t="shared" si="12"/>
        <v>16. Paz, justicia e instituciones sólidas</v>
      </c>
      <c r="U802" s="3">
        <v>1</v>
      </c>
      <c r="V802" s="4" t="s">
        <v>34</v>
      </c>
      <c r="W802" s="3">
        <v>3</v>
      </c>
      <c r="X802" s="4" t="s">
        <v>37</v>
      </c>
      <c r="Y802" s="3">
        <v>4</v>
      </c>
      <c r="Z802" s="4" t="s">
        <v>252</v>
      </c>
      <c r="AA802" s="54"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8181674</v>
      </c>
    </row>
    <row r="803" spans="1:77" ht="15.75">
      <c r="A803" s="51"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8" t="str">
        <f t="shared" si="12"/>
        <v xml:space="preserve">5. Igualdad de género </v>
      </c>
      <c r="U803" s="3">
        <v>1</v>
      </c>
      <c r="V803" s="4" t="s">
        <v>34</v>
      </c>
      <c r="W803" s="3">
        <v>2</v>
      </c>
      <c r="X803" s="4" t="s">
        <v>269</v>
      </c>
      <c r="Y803" s="3">
        <v>4</v>
      </c>
      <c r="Z803" s="4" t="s">
        <v>270</v>
      </c>
      <c r="AA803" s="54" t="s">
        <v>16486</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9">
        <v>255000</v>
      </c>
    </row>
    <row r="804" spans="1:77" ht="15.75">
      <c r="A804" s="51"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8" t="str">
        <f t="shared" si="12"/>
        <v xml:space="preserve">10. Reducción de las desigualdades </v>
      </c>
      <c r="U804" s="3">
        <v>1</v>
      </c>
      <c r="V804" s="4" t="s">
        <v>34</v>
      </c>
      <c r="W804" s="3">
        <v>2</v>
      </c>
      <c r="X804" s="4" t="s">
        <v>269</v>
      </c>
      <c r="Y804" s="3">
        <v>4</v>
      </c>
      <c r="Z804" s="4" t="s">
        <v>270</v>
      </c>
      <c r="AA804" s="54" t="s">
        <v>16486</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255000</v>
      </c>
    </row>
    <row r="805" spans="1:77" ht="15.75">
      <c r="A805" s="51"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8" t="str">
        <f t="shared" si="12"/>
        <v xml:space="preserve">10. Reducción de las desigualdades </v>
      </c>
      <c r="U805" s="3" t="s">
        <v>349</v>
      </c>
      <c r="V805" s="4" t="s">
        <v>350</v>
      </c>
      <c r="W805" s="3" t="s">
        <v>351</v>
      </c>
      <c r="X805" s="4" t="s">
        <v>352</v>
      </c>
      <c r="Y805" s="3" t="s">
        <v>353</v>
      </c>
      <c r="Z805" s="4" t="s">
        <v>354</v>
      </c>
      <c r="AA805" s="54"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9">
        <v>20000</v>
      </c>
    </row>
    <row r="806" spans="1:77" ht="15.75">
      <c r="A806" s="51"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8" t="str">
        <f t="shared" si="12"/>
        <v>16. Paz, justicia e instituciones sólidas</v>
      </c>
      <c r="U806" s="3">
        <v>1</v>
      </c>
      <c r="V806" s="4" t="s">
        <v>34</v>
      </c>
      <c r="W806" s="3">
        <v>8</v>
      </c>
      <c r="X806" s="4" t="s">
        <v>461</v>
      </c>
      <c r="Y806" s="3">
        <v>1</v>
      </c>
      <c r="Z806" s="4" t="s">
        <v>8189</v>
      </c>
      <c r="AA806" s="54" t="s">
        <v>16530</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9">
        <v>43998134</v>
      </c>
    </row>
    <row r="807" spans="1:77" ht="15.75">
      <c r="A807" s="51"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8" t="str">
        <f t="shared" si="12"/>
        <v>10. Paz, justicia e instituciones sólidas</v>
      </c>
      <c r="U807" s="3">
        <v>1</v>
      </c>
      <c r="V807" s="4" t="s">
        <v>34</v>
      </c>
      <c r="W807" s="3">
        <v>8</v>
      </c>
      <c r="X807" s="4" t="s">
        <v>461</v>
      </c>
      <c r="Y807" s="3">
        <v>1</v>
      </c>
      <c r="Z807" s="4" t="s">
        <v>8189</v>
      </c>
      <c r="AA807" s="54" t="s">
        <v>16530</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226087253.27999997</v>
      </c>
    </row>
    <row r="808" spans="1:77" ht="15.75">
      <c r="A808" s="51"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8" t="str">
        <f t="shared" si="12"/>
        <v>16. Paz, justicia e instituciones sólidas</v>
      </c>
      <c r="U808" s="3">
        <v>1</v>
      </c>
      <c r="V808" s="4" t="s">
        <v>34</v>
      </c>
      <c r="W808" s="3">
        <v>7</v>
      </c>
      <c r="X808" s="4" t="s">
        <v>235</v>
      </c>
      <c r="Y808" s="3">
        <v>2</v>
      </c>
      <c r="Z808" s="4" t="s">
        <v>236</v>
      </c>
      <c r="AA808" s="54" t="s">
        <v>16485</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9">
        <v>1006000</v>
      </c>
    </row>
    <row r="809" spans="1:77" ht="15.75">
      <c r="A809" s="51"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8" t="str">
        <f t="shared" si="12"/>
        <v>16. Paz, justicia e instituciones sólidas</v>
      </c>
      <c r="U809" s="3">
        <v>1</v>
      </c>
      <c r="V809" s="4" t="s">
        <v>34</v>
      </c>
      <c r="W809" s="3">
        <v>3</v>
      </c>
      <c r="X809" s="4" t="s">
        <v>37</v>
      </c>
      <c r="Y809" s="3">
        <v>4</v>
      </c>
      <c r="Z809" s="4" t="s">
        <v>252</v>
      </c>
      <c r="AA809" s="54"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150000</v>
      </c>
    </row>
    <row r="810" spans="1:77" ht="15.75">
      <c r="A810" s="51"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8" t="str">
        <f t="shared" si="12"/>
        <v xml:space="preserve">5. Igualdad de género </v>
      </c>
      <c r="U810" s="3">
        <v>1</v>
      </c>
      <c r="V810" s="4" t="s">
        <v>34</v>
      </c>
      <c r="W810" s="3">
        <v>2</v>
      </c>
      <c r="X810" s="4" t="s">
        <v>269</v>
      </c>
      <c r="Y810" s="3">
        <v>4</v>
      </c>
      <c r="Z810" s="4" t="s">
        <v>270</v>
      </c>
      <c r="AA810" s="54" t="s">
        <v>16486</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65000</v>
      </c>
    </row>
    <row r="811" spans="1:77" ht="15.75">
      <c r="A811" s="51"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8" t="str">
        <f t="shared" si="12"/>
        <v xml:space="preserve">10. Reducción de las desigualdades </v>
      </c>
      <c r="U811" s="3">
        <v>1</v>
      </c>
      <c r="V811" s="4" t="s">
        <v>34</v>
      </c>
      <c r="W811" s="3">
        <v>2</v>
      </c>
      <c r="X811" s="4" t="s">
        <v>269</v>
      </c>
      <c r="Y811" s="3">
        <v>4</v>
      </c>
      <c r="Z811" s="4" t="s">
        <v>270</v>
      </c>
      <c r="AA811" s="54" t="s">
        <v>16486</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300000</v>
      </c>
    </row>
    <row r="812" spans="1:77" ht="15.75">
      <c r="A812" s="51"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8" t="str">
        <f t="shared" si="12"/>
        <v xml:space="preserve">10. Reducción de las desigualdades </v>
      </c>
      <c r="U812" s="3" t="s">
        <v>349</v>
      </c>
      <c r="V812" s="4" t="s">
        <v>350</v>
      </c>
      <c r="W812" s="3" t="s">
        <v>351</v>
      </c>
      <c r="X812" s="4" t="s">
        <v>352</v>
      </c>
      <c r="Y812" s="3" t="s">
        <v>353</v>
      </c>
      <c r="Z812" s="4" t="s">
        <v>354</v>
      </c>
      <c r="AA812" s="54"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9">
        <v>765000</v>
      </c>
    </row>
    <row r="813" spans="1:77" ht="15.75">
      <c r="A813" s="51"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8" t="str">
        <f t="shared" si="12"/>
        <v>16. Paz, justicia e instituciones sólidas</v>
      </c>
      <c r="U813" s="3" t="s">
        <v>497</v>
      </c>
      <c r="V813" s="4" t="s">
        <v>34</v>
      </c>
      <c r="W813" s="3" t="s">
        <v>349</v>
      </c>
      <c r="X813" s="4" t="s">
        <v>269</v>
      </c>
      <c r="Y813" s="3" t="s">
        <v>349</v>
      </c>
      <c r="Z813" s="4" t="s">
        <v>3892</v>
      </c>
      <c r="AA813" s="54" t="s">
        <v>16515</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9">
        <v>25118003</v>
      </c>
    </row>
    <row r="814" spans="1:77" ht="15.75">
      <c r="A814" s="51"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8" t="str">
        <f t="shared" si="12"/>
        <v>16. Paz, justicia e instituciones sólidas</v>
      </c>
      <c r="U814" s="3" t="s">
        <v>349</v>
      </c>
      <c r="V814" s="4" t="s">
        <v>350</v>
      </c>
      <c r="W814" s="3" t="s">
        <v>349</v>
      </c>
      <c r="X814" s="4" t="s">
        <v>783</v>
      </c>
      <c r="Y814" s="3" t="s">
        <v>497</v>
      </c>
      <c r="Z814" s="4" t="s">
        <v>784</v>
      </c>
      <c r="AA814" s="54" t="s">
        <v>16492</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3992000000</v>
      </c>
    </row>
    <row r="815" spans="1:77" ht="15.75">
      <c r="A815" s="51"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8" t="str">
        <f t="shared" si="12"/>
        <v>16. Paz, justicia e instituciones sólidas</v>
      </c>
      <c r="U815" s="3">
        <v>4</v>
      </c>
      <c r="V815" s="4" t="s">
        <v>12306</v>
      </c>
      <c r="W815" s="3">
        <v>1</v>
      </c>
      <c r="X815" s="4" t="s">
        <v>12307</v>
      </c>
      <c r="Y815" s="3">
        <v>1</v>
      </c>
      <c r="Z815" s="4" t="s">
        <v>12308</v>
      </c>
      <c r="AA815" s="54" t="s">
        <v>16538</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5899072586</v>
      </c>
    </row>
    <row r="816" spans="1:77" ht="15.75">
      <c r="A816" s="51"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8" t="str">
        <f t="shared" si="12"/>
        <v>16. Paz, justicia e instituciones sólidas</v>
      </c>
      <c r="U816" s="3">
        <v>1</v>
      </c>
      <c r="V816" s="4" t="s">
        <v>34</v>
      </c>
      <c r="W816" s="3">
        <v>5</v>
      </c>
      <c r="X816" s="4" t="s">
        <v>9579</v>
      </c>
      <c r="Y816" s="3">
        <v>2</v>
      </c>
      <c r="Z816" s="4" t="s">
        <v>9580</v>
      </c>
      <c r="AA816" s="54" t="s">
        <v>16533</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200000000</v>
      </c>
    </row>
    <row r="817" spans="1:77" s="22" customFormat="1" ht="15.75">
      <c r="A817" s="51"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8" t="str">
        <f t="shared" si="12"/>
        <v>16. Paz, justicia e instituciones sólidas</v>
      </c>
      <c r="U817" s="6">
        <v>1</v>
      </c>
      <c r="V817" s="4" t="s">
        <v>34</v>
      </c>
      <c r="W817" s="6">
        <v>1</v>
      </c>
      <c r="X817" s="4" t="s">
        <v>11898</v>
      </c>
      <c r="Y817" s="6">
        <v>1</v>
      </c>
      <c r="Z817" s="4" t="s">
        <v>11898</v>
      </c>
      <c r="AA817" s="54" t="s">
        <v>16539</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9">
        <v>1545064147</v>
      </c>
    </row>
    <row r="818" spans="1:77" s="22" customFormat="1" ht="15.75">
      <c r="A818" s="51"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8" t="str">
        <f t="shared" si="12"/>
        <v>16. Paz, justicia e instituciones sólidas</v>
      </c>
      <c r="U818" s="6">
        <v>1</v>
      </c>
      <c r="V818" s="4" t="s">
        <v>34</v>
      </c>
      <c r="W818" s="6">
        <v>1</v>
      </c>
      <c r="X818" s="4" t="s">
        <v>11898</v>
      </c>
      <c r="Y818" s="6">
        <v>2</v>
      </c>
      <c r="Z818" s="4" t="s">
        <v>11899</v>
      </c>
      <c r="AA818" s="54" t="s">
        <v>16537</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9">
        <v>366666666</v>
      </c>
    </row>
    <row r="819" spans="1:77" s="22" customFormat="1" ht="15.75">
      <c r="A819" s="51"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8" t="str">
        <f t="shared" si="12"/>
        <v>16. Paz, justicia e instituciones sólidas</v>
      </c>
      <c r="U819" s="6">
        <v>1</v>
      </c>
      <c r="V819" s="4" t="s">
        <v>34</v>
      </c>
      <c r="W819" s="6">
        <v>2</v>
      </c>
      <c r="X819" s="4" t="s">
        <v>12334</v>
      </c>
      <c r="Y819" s="6">
        <v>1</v>
      </c>
      <c r="Z819" s="4" t="s">
        <v>12335</v>
      </c>
      <c r="AA819" s="54" t="s">
        <v>16498</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9">
        <v>5419177168</v>
      </c>
    </row>
    <row r="820" spans="1:77" s="22" customFormat="1" ht="15.75">
      <c r="A820" s="51"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8" t="str">
        <f t="shared" si="12"/>
        <v>16. Paz, justicia e instituciones sólidas</v>
      </c>
      <c r="U820" s="6">
        <v>1</v>
      </c>
      <c r="V820" s="4" t="s">
        <v>34</v>
      </c>
      <c r="W820" s="6">
        <v>2</v>
      </c>
      <c r="X820" s="4" t="s">
        <v>12334</v>
      </c>
      <c r="Y820" s="6">
        <v>1</v>
      </c>
      <c r="Z820" s="4" t="s">
        <v>12335</v>
      </c>
      <c r="AA820" s="54" t="s">
        <v>16498</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9">
        <v>208083334</v>
      </c>
    </row>
    <row r="821" spans="1:77" s="22" customFormat="1" ht="15.75">
      <c r="A821" s="51"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8" t="str">
        <f t="shared" si="12"/>
        <v>16. Paz, justicia e instituciones sólidas</v>
      </c>
      <c r="U821" s="6">
        <v>1</v>
      </c>
      <c r="V821" s="4" t="s">
        <v>34</v>
      </c>
      <c r="W821" s="6">
        <v>2</v>
      </c>
      <c r="X821" s="4" t="s">
        <v>12334</v>
      </c>
      <c r="Y821" s="6">
        <v>1</v>
      </c>
      <c r="Z821" s="4" t="s">
        <v>12335</v>
      </c>
      <c r="AA821" s="54" t="s">
        <v>16498</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9">
        <v>449717603</v>
      </c>
    </row>
    <row r="822" spans="1:77" s="22" customFormat="1" ht="15.75">
      <c r="A822" s="51"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8" t="str">
        <f t="shared" si="12"/>
        <v>16. Paz, justicia e instituciones sólidas</v>
      </c>
      <c r="U822" s="6">
        <v>1</v>
      </c>
      <c r="V822" s="4" t="s">
        <v>34</v>
      </c>
      <c r="W822" s="6">
        <v>2</v>
      </c>
      <c r="X822" s="4" t="s">
        <v>12334</v>
      </c>
      <c r="Y822" s="6">
        <v>1</v>
      </c>
      <c r="Z822" s="4" t="s">
        <v>12335</v>
      </c>
      <c r="AA822" s="54" t="s">
        <v>16498</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404961117</v>
      </c>
    </row>
    <row r="823" spans="1:77" s="22" customFormat="1" ht="15.75">
      <c r="A823" s="51"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8" t="str">
        <f t="shared" si="12"/>
        <v>16. Paz, justicia e instituciones sólidas</v>
      </c>
      <c r="U823" s="6">
        <v>1</v>
      </c>
      <c r="V823" s="4" t="s">
        <v>34</v>
      </c>
      <c r="W823" s="6">
        <v>2</v>
      </c>
      <c r="X823" s="4" t="s">
        <v>12334</v>
      </c>
      <c r="Y823" s="6">
        <v>4</v>
      </c>
      <c r="Z823" s="4" t="s">
        <v>12356</v>
      </c>
      <c r="AA823" s="54" t="s">
        <v>16486</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407578910</v>
      </c>
    </row>
    <row r="824" spans="1:77" s="22" customFormat="1" ht="15.75">
      <c r="A824" s="51"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8" t="str">
        <f t="shared" si="12"/>
        <v>16. Paz, justicia e instituciones sólidas</v>
      </c>
      <c r="U824" s="6">
        <v>1</v>
      </c>
      <c r="V824" s="4" t="s">
        <v>34</v>
      </c>
      <c r="W824" s="6">
        <v>3</v>
      </c>
      <c r="X824" s="4" t="s">
        <v>12363</v>
      </c>
      <c r="Y824" s="6">
        <v>6</v>
      </c>
      <c r="Z824" s="4" t="s">
        <v>12364</v>
      </c>
      <c r="AA824" s="54" t="s">
        <v>16540</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1427941687</v>
      </c>
    </row>
    <row r="825" spans="1:77" ht="15.75">
      <c r="A825" s="51"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8" t="str">
        <f t="shared" si="12"/>
        <v>16. Paz, justicia e instituciones sólidas</v>
      </c>
      <c r="U825" s="3">
        <v>1</v>
      </c>
      <c r="V825" s="4" t="s">
        <v>34</v>
      </c>
      <c r="W825" s="3">
        <v>3</v>
      </c>
      <c r="X825" s="4" t="s">
        <v>37</v>
      </c>
      <c r="Y825" s="3">
        <v>5</v>
      </c>
      <c r="Z825" s="4" t="s">
        <v>1379</v>
      </c>
      <c r="AA825" s="54"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9">
        <v>22870207</v>
      </c>
    </row>
    <row r="826" spans="1:77" ht="15.75">
      <c r="A826" s="51"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8" t="str">
        <f t="shared" si="12"/>
        <v>16. Paz, justicia e instituciones sólidas</v>
      </c>
      <c r="U826" s="3">
        <v>1</v>
      </c>
      <c r="V826" s="4" t="s">
        <v>34</v>
      </c>
      <c r="W826" s="3">
        <v>8</v>
      </c>
      <c r="X826" s="4" t="s">
        <v>461</v>
      </c>
      <c r="Y826" s="3">
        <v>1</v>
      </c>
      <c r="Z826" s="4" t="s">
        <v>8189</v>
      </c>
      <c r="AA826" s="54" t="s">
        <v>16530</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9">
        <v>67224045</v>
      </c>
    </row>
    <row r="827" spans="1:77" ht="15.75">
      <c r="A827" s="51"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8" t="str">
        <f t="shared" si="12"/>
        <v>16. Paz, justicia e instituciones sólidas</v>
      </c>
      <c r="U827" s="3">
        <v>1</v>
      </c>
      <c r="V827" s="4" t="s">
        <v>34</v>
      </c>
      <c r="W827" s="3">
        <v>8</v>
      </c>
      <c r="X827" s="4" t="s">
        <v>461</v>
      </c>
      <c r="Y827" s="3">
        <v>1</v>
      </c>
      <c r="Z827" s="4" t="s">
        <v>8189</v>
      </c>
      <c r="AA827" s="54" t="s">
        <v>16530</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9">
        <v>4114390</v>
      </c>
    </row>
    <row r="828" spans="1:77" ht="15.75">
      <c r="A828" s="51"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8" t="str">
        <f t="shared" si="12"/>
        <v>10. Paz, justicia e instituciones sólidas</v>
      </c>
      <c r="U828" s="3">
        <v>1</v>
      </c>
      <c r="V828" s="4" t="s">
        <v>34</v>
      </c>
      <c r="W828" s="3">
        <v>8</v>
      </c>
      <c r="X828" s="4" t="s">
        <v>461</v>
      </c>
      <c r="Y828" s="3">
        <v>1</v>
      </c>
      <c r="Z828" s="4" t="s">
        <v>8189</v>
      </c>
      <c r="AA828" s="54" t="s">
        <v>16530</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9">
        <v>1272628374.5600002</v>
      </c>
    </row>
    <row r="829" spans="1:77" ht="15.75">
      <c r="A829" s="51"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8" t="str">
        <f t="shared" si="12"/>
        <v>16. Paz, justicia e instituciones sólidas</v>
      </c>
      <c r="U829" s="3">
        <v>1</v>
      </c>
      <c r="V829" s="4" t="s">
        <v>34</v>
      </c>
      <c r="W829" s="3">
        <v>7</v>
      </c>
      <c r="X829" s="4" t="s">
        <v>235</v>
      </c>
      <c r="Y829" s="3">
        <v>2</v>
      </c>
      <c r="Z829" s="4" t="s">
        <v>236</v>
      </c>
      <c r="AA829" s="54" t="s">
        <v>16485</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9">
        <v>50000</v>
      </c>
    </row>
    <row r="830" spans="1:77" ht="15.75">
      <c r="A830" s="51"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8" t="str">
        <f t="shared" si="12"/>
        <v>16. Paz, justicia e instituciones sólidas</v>
      </c>
      <c r="U830" s="3">
        <v>1</v>
      </c>
      <c r="V830" s="4" t="s">
        <v>34</v>
      </c>
      <c r="W830" s="3">
        <v>3</v>
      </c>
      <c r="X830" s="4" t="s">
        <v>37</v>
      </c>
      <c r="Y830" s="3">
        <v>4</v>
      </c>
      <c r="Z830" s="4" t="s">
        <v>252</v>
      </c>
      <c r="AA830" s="54"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50000</v>
      </c>
    </row>
    <row r="831" spans="1:77" ht="15.75">
      <c r="A831" s="51"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8" t="str">
        <f t="shared" si="12"/>
        <v xml:space="preserve">5. Igualdad de género </v>
      </c>
      <c r="U831" s="3">
        <v>1</v>
      </c>
      <c r="V831" s="4" t="s">
        <v>34</v>
      </c>
      <c r="W831" s="3">
        <v>2</v>
      </c>
      <c r="X831" s="4" t="s">
        <v>269</v>
      </c>
      <c r="Y831" s="3">
        <v>4</v>
      </c>
      <c r="Z831" s="4" t="s">
        <v>270</v>
      </c>
      <c r="AA831" s="54" t="s">
        <v>16486</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50000</v>
      </c>
    </row>
    <row r="832" spans="1:77" ht="15.75">
      <c r="A832" s="51"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8" t="str">
        <f t="shared" si="12"/>
        <v xml:space="preserve">10. Reducción de las desigualdades </v>
      </c>
      <c r="U832" s="3">
        <v>1</v>
      </c>
      <c r="V832" s="4" t="s">
        <v>34</v>
      </c>
      <c r="W832" s="3">
        <v>2</v>
      </c>
      <c r="X832" s="4" t="s">
        <v>269</v>
      </c>
      <c r="Y832" s="3">
        <v>4</v>
      </c>
      <c r="Z832" s="4" t="s">
        <v>270</v>
      </c>
      <c r="AA832" s="54" t="s">
        <v>16486</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50000</v>
      </c>
    </row>
    <row r="833" spans="1:77" ht="15.75">
      <c r="A833" s="51"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8" t="str">
        <f t="shared" si="12"/>
        <v xml:space="preserve">10. Reducción de las desigualdades </v>
      </c>
      <c r="U833" s="3" t="s">
        <v>349</v>
      </c>
      <c r="V833" s="4" t="s">
        <v>350</v>
      </c>
      <c r="W833" s="3" t="s">
        <v>351</v>
      </c>
      <c r="X833" s="4" t="s">
        <v>352</v>
      </c>
      <c r="Y833" s="3" t="s">
        <v>353</v>
      </c>
      <c r="Z833" s="4" t="s">
        <v>354</v>
      </c>
      <c r="AA833" s="54"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9">
        <v>50000</v>
      </c>
    </row>
    <row r="834" spans="1:77" ht="15.75">
      <c r="A834" s="51"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8" t="str">
        <f t="shared" si="12"/>
        <v xml:space="preserve">3. Salud y bienestar </v>
      </c>
      <c r="U834" s="3">
        <v>2</v>
      </c>
      <c r="V834" s="4" t="s">
        <v>350</v>
      </c>
      <c r="W834" s="3">
        <v>3</v>
      </c>
      <c r="X834" s="4" t="s">
        <v>973</v>
      </c>
      <c r="Y834" s="3">
        <v>2</v>
      </c>
      <c r="Z834" s="4" t="s">
        <v>8730</v>
      </c>
      <c r="AA834" s="54" t="s">
        <v>16532</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9">
        <v>15644173</v>
      </c>
    </row>
    <row r="835" spans="1:77" ht="15.75">
      <c r="A835" s="51"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8" t="str">
        <f t="shared" si="12"/>
        <v>16. Paz, justicia e instituciones sólidas</v>
      </c>
      <c r="U835" s="3">
        <v>1</v>
      </c>
      <c r="V835" s="4" t="s">
        <v>34</v>
      </c>
      <c r="W835" s="3">
        <v>7</v>
      </c>
      <c r="X835" s="4" t="s">
        <v>235</v>
      </c>
      <c r="Y835" s="3">
        <v>2</v>
      </c>
      <c r="Z835" s="4" t="s">
        <v>236</v>
      </c>
      <c r="AA835" s="54" t="s">
        <v>16485</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2587180988.4099998</v>
      </c>
    </row>
    <row r="836" spans="1:77" ht="15.75">
      <c r="A836" s="51"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8" t="str">
        <f t="shared" ref="T836:T899" si="13">R836&amp;". "&amp;S836</f>
        <v>16. Paz, justicia e instituciones sólidas</v>
      </c>
      <c r="U836" s="3">
        <v>1</v>
      </c>
      <c r="V836" s="4" t="s">
        <v>34</v>
      </c>
      <c r="W836" s="3">
        <v>3</v>
      </c>
      <c r="X836" s="4" t="s">
        <v>37</v>
      </c>
      <c r="Y836" s="3">
        <v>4</v>
      </c>
      <c r="Z836" s="4" t="s">
        <v>252</v>
      </c>
      <c r="AA836" s="54"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92818127</v>
      </c>
    </row>
    <row r="837" spans="1:77" ht="15.75">
      <c r="A837" s="51"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8" t="str">
        <f t="shared" si="13"/>
        <v xml:space="preserve">5. Igualdad de género </v>
      </c>
      <c r="U837" s="3">
        <v>1</v>
      </c>
      <c r="V837" s="4" t="s">
        <v>34</v>
      </c>
      <c r="W837" s="3">
        <v>2</v>
      </c>
      <c r="X837" s="4" t="s">
        <v>269</v>
      </c>
      <c r="Y837" s="3">
        <v>4</v>
      </c>
      <c r="Z837" s="4" t="s">
        <v>270</v>
      </c>
      <c r="AA837" s="54" t="s">
        <v>16486</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40395793</v>
      </c>
    </row>
    <row r="838" spans="1:77" ht="15.75">
      <c r="A838" s="51"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8" t="str">
        <f t="shared" si="13"/>
        <v xml:space="preserve">10. Reducción de las desigualdades </v>
      </c>
      <c r="U838" s="3">
        <v>1</v>
      </c>
      <c r="V838" s="4" t="s">
        <v>34</v>
      </c>
      <c r="W838" s="3">
        <v>2</v>
      </c>
      <c r="X838" s="4" t="s">
        <v>269</v>
      </c>
      <c r="Y838" s="3">
        <v>4</v>
      </c>
      <c r="Z838" s="4" t="s">
        <v>270</v>
      </c>
      <c r="AA838" s="54" t="s">
        <v>16486</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9">
        <v>95674790</v>
      </c>
    </row>
    <row r="839" spans="1:77" ht="15.75">
      <c r="A839" s="51"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8" t="str">
        <f t="shared" si="13"/>
        <v xml:space="preserve">10. Reducción de las desigualdades </v>
      </c>
      <c r="U839" s="3" t="s">
        <v>349</v>
      </c>
      <c r="V839" s="4" t="s">
        <v>350</v>
      </c>
      <c r="W839" s="3" t="s">
        <v>351</v>
      </c>
      <c r="X839" s="4" t="s">
        <v>352</v>
      </c>
      <c r="Y839" s="3" t="s">
        <v>353</v>
      </c>
      <c r="Z839" s="4" t="s">
        <v>354</v>
      </c>
      <c r="AA839" s="54"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Y839" s="69">
        <v>446526553</v>
      </c>
    </row>
    <row r="840" spans="1:77" ht="15.75">
      <c r="A840" s="51"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8" t="str">
        <f t="shared" si="13"/>
        <v xml:space="preserve">3. Salud y bienestar </v>
      </c>
      <c r="U840" s="3">
        <v>2</v>
      </c>
      <c r="V840" s="4" t="s">
        <v>350</v>
      </c>
      <c r="W840" s="3">
        <v>3</v>
      </c>
      <c r="X840" s="4" t="s">
        <v>973</v>
      </c>
      <c r="Y840" s="3">
        <v>2</v>
      </c>
      <c r="Z840" s="4" t="s">
        <v>8730</v>
      </c>
      <c r="AA840" s="54" t="s">
        <v>16532</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314389112</v>
      </c>
    </row>
    <row r="841" spans="1:77" ht="15.75">
      <c r="A841" s="51"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8" t="str">
        <f t="shared" si="13"/>
        <v xml:space="preserve">3. Salud y bienestar </v>
      </c>
      <c r="U841" s="3">
        <v>2</v>
      </c>
      <c r="V841" s="4" t="s">
        <v>350</v>
      </c>
      <c r="W841" s="3">
        <v>3</v>
      </c>
      <c r="X841" s="4" t="s">
        <v>973</v>
      </c>
      <c r="Y841" s="3">
        <v>2</v>
      </c>
      <c r="Z841" s="4" t="s">
        <v>8730</v>
      </c>
      <c r="AA841" s="54" t="s">
        <v>16532</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9">
        <v>8815923</v>
      </c>
    </row>
    <row r="842" spans="1:77" ht="15.75">
      <c r="A842" s="51"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8" t="str">
        <f t="shared" si="13"/>
        <v xml:space="preserve">3. Salud y bienestar </v>
      </c>
      <c r="U842" s="3">
        <v>2</v>
      </c>
      <c r="V842" s="4" t="s">
        <v>350</v>
      </c>
      <c r="W842" s="3">
        <v>3</v>
      </c>
      <c r="X842" s="4" t="s">
        <v>973</v>
      </c>
      <c r="Y842" s="3">
        <v>2</v>
      </c>
      <c r="Z842" s="4" t="s">
        <v>8730</v>
      </c>
      <c r="AA842" s="54" t="s">
        <v>16532</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9">
        <v>7968759452.5</v>
      </c>
    </row>
    <row r="843" spans="1:77" ht="15.75">
      <c r="A843" s="51"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8" t="str">
        <f t="shared" si="13"/>
        <v xml:space="preserve">3. Salud y bienestar </v>
      </c>
      <c r="U843" s="3">
        <v>2</v>
      </c>
      <c r="V843" s="4" t="s">
        <v>350</v>
      </c>
      <c r="W843" s="3">
        <v>6</v>
      </c>
      <c r="X843" s="4" t="s">
        <v>352</v>
      </c>
      <c r="Y843" s="3">
        <v>8</v>
      </c>
      <c r="Z843" s="4" t="s">
        <v>354</v>
      </c>
      <c r="AA843" s="54"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9">
        <v>2177108</v>
      </c>
    </row>
    <row r="844" spans="1:77" ht="15.75">
      <c r="A844" s="51"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8" t="str">
        <f t="shared" si="13"/>
        <v xml:space="preserve">3. Salud y bienestar </v>
      </c>
      <c r="U844" s="3">
        <v>2</v>
      </c>
      <c r="V844" s="4" t="s">
        <v>350</v>
      </c>
      <c r="W844" s="3">
        <v>3</v>
      </c>
      <c r="X844" s="4" t="s">
        <v>973</v>
      </c>
      <c r="Y844" s="3">
        <v>2</v>
      </c>
      <c r="Z844" s="4" t="s">
        <v>8730</v>
      </c>
      <c r="AA844" s="54" t="s">
        <v>16532</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50000</v>
      </c>
    </row>
    <row r="845" spans="1:77" ht="15.75">
      <c r="A845" s="51"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8" t="str">
        <f t="shared" si="13"/>
        <v xml:space="preserve">3. Salud y bienestar </v>
      </c>
      <c r="U845" s="3">
        <v>2</v>
      </c>
      <c r="V845" s="4" t="s">
        <v>350</v>
      </c>
      <c r="W845" s="3">
        <v>3</v>
      </c>
      <c r="X845" s="4" t="s">
        <v>973</v>
      </c>
      <c r="Y845" s="3">
        <v>3</v>
      </c>
      <c r="Z845" s="4" t="s">
        <v>12558</v>
      </c>
      <c r="AA845" s="54" t="s">
        <v>16541</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3614714</v>
      </c>
    </row>
    <row r="846" spans="1:77" ht="15.75">
      <c r="A846" s="51"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8" t="str">
        <f t="shared" si="13"/>
        <v xml:space="preserve">3. Salud y bienestar </v>
      </c>
      <c r="U846" s="3">
        <v>2</v>
      </c>
      <c r="V846" s="4" t="s">
        <v>350</v>
      </c>
      <c r="W846" s="3">
        <v>3</v>
      </c>
      <c r="X846" s="4" t="s">
        <v>973</v>
      </c>
      <c r="Y846" s="3">
        <v>2</v>
      </c>
      <c r="Z846" s="4" t="s">
        <v>8730</v>
      </c>
      <c r="AA846" s="54" t="s">
        <v>16532</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150000</v>
      </c>
    </row>
    <row r="847" spans="1:77" ht="15.75">
      <c r="A847" s="51"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8" t="str">
        <f t="shared" si="13"/>
        <v xml:space="preserve">3. Salud y bienestar </v>
      </c>
      <c r="U847" s="3">
        <v>2</v>
      </c>
      <c r="V847" s="4" t="s">
        <v>350</v>
      </c>
      <c r="W847" s="3">
        <v>3</v>
      </c>
      <c r="X847" s="4" t="s">
        <v>973</v>
      </c>
      <c r="Y847" s="3">
        <v>3</v>
      </c>
      <c r="Z847" s="4" t="s">
        <v>12558</v>
      </c>
      <c r="AA847" s="54" t="s">
        <v>16541</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24280</v>
      </c>
    </row>
    <row r="848" spans="1:77" ht="15.75">
      <c r="A848" s="51"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8" t="str">
        <f t="shared" si="13"/>
        <v xml:space="preserve">3. Salud y bienestar </v>
      </c>
      <c r="U848" s="3">
        <v>2</v>
      </c>
      <c r="V848" s="4" t="s">
        <v>350</v>
      </c>
      <c r="W848" s="3">
        <v>3</v>
      </c>
      <c r="X848" s="4" t="s">
        <v>973</v>
      </c>
      <c r="Y848" s="3">
        <v>3</v>
      </c>
      <c r="Z848" s="4" t="s">
        <v>12558</v>
      </c>
      <c r="AA848" s="54" t="s">
        <v>16541</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965954</v>
      </c>
    </row>
    <row r="849" spans="1:200" ht="15.75">
      <c r="A849" s="51"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8" t="str">
        <f t="shared" si="13"/>
        <v xml:space="preserve">3. Salud y bienestar </v>
      </c>
      <c r="U849" s="3">
        <v>2</v>
      </c>
      <c r="V849" s="4" t="s">
        <v>350</v>
      </c>
      <c r="W849" s="3">
        <v>3</v>
      </c>
      <c r="X849" s="4" t="s">
        <v>973</v>
      </c>
      <c r="Y849" s="3">
        <v>4</v>
      </c>
      <c r="Z849" s="4" t="s">
        <v>12788</v>
      </c>
      <c r="AA849" s="54" t="s">
        <v>16542</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9">
        <v>392000</v>
      </c>
    </row>
    <row r="850" spans="1:200" ht="15.75">
      <c r="A850" s="51"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8" t="str">
        <f t="shared" si="13"/>
        <v xml:space="preserve">3. Salud y bienestar </v>
      </c>
      <c r="U850" s="3">
        <v>2</v>
      </c>
      <c r="V850" s="4" t="s">
        <v>350</v>
      </c>
      <c r="W850" s="3">
        <v>3</v>
      </c>
      <c r="X850" s="4" t="s">
        <v>973</v>
      </c>
      <c r="Y850" s="3">
        <v>4</v>
      </c>
      <c r="Z850" s="4" t="s">
        <v>12788</v>
      </c>
      <c r="AA850" s="54" t="s">
        <v>16542</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350000</v>
      </c>
    </row>
    <row r="851" spans="1:200" ht="15.75">
      <c r="A851" s="51"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8" t="str">
        <f t="shared" si="13"/>
        <v xml:space="preserve">3. Salud y bienestar </v>
      </c>
      <c r="U851" s="3">
        <v>2</v>
      </c>
      <c r="V851" s="4" t="s">
        <v>350</v>
      </c>
      <c r="W851" s="3">
        <v>3</v>
      </c>
      <c r="X851" s="4" t="s">
        <v>973</v>
      </c>
      <c r="Y851" s="3">
        <v>4</v>
      </c>
      <c r="Z851" s="4" t="s">
        <v>12788</v>
      </c>
      <c r="AA851" s="54" t="s">
        <v>16542</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1939000</v>
      </c>
    </row>
    <row r="852" spans="1:200" ht="15.75">
      <c r="A852" s="51"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8" t="str">
        <f t="shared" si="13"/>
        <v xml:space="preserve">3. Salud y bienestar </v>
      </c>
      <c r="U852" s="3">
        <v>2</v>
      </c>
      <c r="V852" s="4" t="s">
        <v>350</v>
      </c>
      <c r="W852" s="3">
        <v>3</v>
      </c>
      <c r="X852" s="4" t="s">
        <v>973</v>
      </c>
      <c r="Y852" s="3">
        <v>4</v>
      </c>
      <c r="Z852" s="4" t="s">
        <v>12788</v>
      </c>
      <c r="AA852" s="54" t="s">
        <v>16542</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25842545.060000002</v>
      </c>
    </row>
    <row r="853" spans="1:200" ht="15.75">
      <c r="A853" s="51"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8" t="str">
        <f t="shared" si="13"/>
        <v>16. Paz, justicia e instituciones sólidas</v>
      </c>
      <c r="U853" s="3">
        <v>1</v>
      </c>
      <c r="V853" s="4" t="s">
        <v>34</v>
      </c>
      <c r="W853" s="3">
        <v>7</v>
      </c>
      <c r="X853" s="4" t="s">
        <v>235</v>
      </c>
      <c r="Y853" s="3">
        <v>2</v>
      </c>
      <c r="Z853" s="4" t="s">
        <v>236</v>
      </c>
      <c r="AA853" s="54" t="s">
        <v>16485</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55461</v>
      </c>
    </row>
    <row r="854" spans="1:200" ht="15.75">
      <c r="A854" s="51"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8" t="str">
        <f t="shared" si="13"/>
        <v>16. Paz, justicia e instituciones sólidas</v>
      </c>
      <c r="U854" s="3">
        <v>1</v>
      </c>
      <c r="V854" s="4" t="s">
        <v>34</v>
      </c>
      <c r="W854" s="3">
        <v>3</v>
      </c>
      <c r="X854" s="4" t="s">
        <v>37</v>
      </c>
      <c r="Y854" s="3">
        <v>4</v>
      </c>
      <c r="Z854" s="4" t="s">
        <v>252</v>
      </c>
      <c r="AA854" s="54"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9">
        <v>3000</v>
      </c>
    </row>
    <row r="855" spans="1:200" ht="15.75">
      <c r="A855" s="51"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8" t="str">
        <f t="shared" si="13"/>
        <v xml:space="preserve">5. Igualdad de género </v>
      </c>
      <c r="U855" s="3">
        <v>1</v>
      </c>
      <c r="V855" s="4" t="s">
        <v>34</v>
      </c>
      <c r="W855" s="3">
        <v>2</v>
      </c>
      <c r="X855" s="4" t="s">
        <v>269</v>
      </c>
      <c r="Y855" s="3">
        <v>4</v>
      </c>
      <c r="Z855" s="4" t="s">
        <v>270</v>
      </c>
      <c r="AA855" s="54" t="s">
        <v>16486</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3000</v>
      </c>
    </row>
    <row r="856" spans="1:200" ht="15.75">
      <c r="A856" s="51"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8" t="str">
        <f t="shared" si="13"/>
        <v xml:space="preserve">10. Reducción de las desigualdades </v>
      </c>
      <c r="U856" s="3">
        <v>1</v>
      </c>
      <c r="V856" s="4" t="s">
        <v>34</v>
      </c>
      <c r="W856" s="3">
        <v>2</v>
      </c>
      <c r="X856" s="4" t="s">
        <v>269</v>
      </c>
      <c r="Y856" s="3">
        <v>4</v>
      </c>
      <c r="Z856" s="4" t="s">
        <v>270</v>
      </c>
      <c r="AA856" s="54" t="s">
        <v>16486</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51"/>
      <c r="BX856" s="51"/>
      <c r="BY856" s="69">
        <v>13000</v>
      </c>
      <c r="BZ856" s="15"/>
      <c r="DK856" s="15"/>
      <c r="DL856" s="15"/>
      <c r="DM856" s="15"/>
      <c r="DN856" s="15"/>
      <c r="GR856" s="15"/>
    </row>
    <row r="857" spans="1:200" ht="15.75">
      <c r="A857" s="51"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8" t="str">
        <f t="shared" si="13"/>
        <v xml:space="preserve">10. Reducción de las desigualdades </v>
      </c>
      <c r="U857" s="3" t="s">
        <v>349</v>
      </c>
      <c r="V857" s="4" t="s">
        <v>350</v>
      </c>
      <c r="W857" s="3" t="s">
        <v>351</v>
      </c>
      <c r="X857" s="4" t="s">
        <v>352</v>
      </c>
      <c r="Y857" s="3" t="s">
        <v>353</v>
      </c>
      <c r="Z857" s="4" t="s">
        <v>354</v>
      </c>
      <c r="AA857" s="54"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9">
        <v>3000</v>
      </c>
    </row>
    <row r="858" spans="1:200" ht="15.75">
      <c r="A858" s="51"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8" t="str">
        <f t="shared" si="13"/>
        <v xml:space="preserve">3. Salud y bienestar </v>
      </c>
      <c r="U858" s="3">
        <v>2</v>
      </c>
      <c r="V858" s="4" t="s">
        <v>350</v>
      </c>
      <c r="W858" s="3">
        <v>3</v>
      </c>
      <c r="X858" s="4" t="s">
        <v>973</v>
      </c>
      <c r="Y858" s="3">
        <v>4</v>
      </c>
      <c r="Z858" s="4" t="s">
        <v>12788</v>
      </c>
      <c r="AA858" s="54" t="s">
        <v>16542</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1449467</v>
      </c>
    </row>
    <row r="859" spans="1:200" ht="15.75">
      <c r="A859" s="51"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8" t="str">
        <f t="shared" si="13"/>
        <v xml:space="preserve">3. Salud y bienestar </v>
      </c>
      <c r="U859" s="3">
        <v>2</v>
      </c>
      <c r="V859" s="4" t="s">
        <v>350</v>
      </c>
      <c r="W859" s="3">
        <v>3</v>
      </c>
      <c r="X859" s="4" t="s">
        <v>973</v>
      </c>
      <c r="Y859" s="3">
        <v>4</v>
      </c>
      <c r="Z859" s="4" t="s">
        <v>12788</v>
      </c>
      <c r="AA859" s="54" t="s">
        <v>16542</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22619774.02</v>
      </c>
    </row>
    <row r="860" spans="1:200" ht="15.75">
      <c r="A860" s="51"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8" t="str">
        <f t="shared" si="13"/>
        <v>16. Paz, justicia e instituciones sólidas</v>
      </c>
      <c r="U860" s="3">
        <v>1</v>
      </c>
      <c r="V860" s="4" t="s">
        <v>34</v>
      </c>
      <c r="W860" s="3">
        <v>7</v>
      </c>
      <c r="X860" s="4" t="s">
        <v>235</v>
      </c>
      <c r="Y860" s="3">
        <v>2</v>
      </c>
      <c r="Z860" s="4" t="s">
        <v>236</v>
      </c>
      <c r="AA860" s="54" t="s">
        <v>16485</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15000</v>
      </c>
    </row>
    <row r="861" spans="1:200" ht="15.75">
      <c r="A861" s="51"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8" t="str">
        <f t="shared" si="13"/>
        <v>16. Paz, justicia e instituciones sólidas</v>
      </c>
      <c r="U861" s="3">
        <v>1</v>
      </c>
      <c r="V861" s="4" t="s">
        <v>34</v>
      </c>
      <c r="W861" s="3">
        <v>3</v>
      </c>
      <c r="X861" s="4" t="s">
        <v>37</v>
      </c>
      <c r="Y861" s="3">
        <v>4</v>
      </c>
      <c r="Z861" s="4" t="s">
        <v>252</v>
      </c>
      <c r="AA861" s="54"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9">
        <v>14813817</v>
      </c>
    </row>
    <row r="862" spans="1:200" ht="15.75">
      <c r="A862" s="51"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8" t="str">
        <f t="shared" si="13"/>
        <v xml:space="preserve">5. Igualdad de género </v>
      </c>
      <c r="U862" s="3">
        <v>1</v>
      </c>
      <c r="V862" s="4" t="s">
        <v>34</v>
      </c>
      <c r="W862" s="3">
        <v>2</v>
      </c>
      <c r="X862" s="4" t="s">
        <v>269</v>
      </c>
      <c r="Y862" s="3">
        <v>4</v>
      </c>
      <c r="Z862" s="4" t="s">
        <v>270</v>
      </c>
      <c r="AA862" s="54" t="s">
        <v>16486</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10000</v>
      </c>
    </row>
    <row r="863" spans="1:200" ht="15.75">
      <c r="A863" s="51"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8" t="str">
        <f t="shared" si="13"/>
        <v xml:space="preserve">10. Reducción de las desigualdades </v>
      </c>
      <c r="U863" s="3" t="s">
        <v>497</v>
      </c>
      <c r="V863" s="4" t="s">
        <v>34</v>
      </c>
      <c r="W863" s="3">
        <v>2</v>
      </c>
      <c r="X863" s="4" t="s">
        <v>269</v>
      </c>
      <c r="Y863" s="3">
        <v>4</v>
      </c>
      <c r="Z863" s="4" t="s">
        <v>270</v>
      </c>
      <c r="AA863" s="54" t="s">
        <v>16486</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10000</v>
      </c>
    </row>
    <row r="864" spans="1:200" ht="15.75">
      <c r="A864" s="51"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8" t="str">
        <f t="shared" si="13"/>
        <v xml:space="preserve">10. Reducción de las desigualdades </v>
      </c>
      <c r="U864" s="3" t="s">
        <v>349</v>
      </c>
      <c r="V864" s="4" t="s">
        <v>350</v>
      </c>
      <c r="W864" s="3" t="s">
        <v>351</v>
      </c>
      <c r="X864" s="4" t="s">
        <v>352</v>
      </c>
      <c r="Y864" s="3" t="s">
        <v>353</v>
      </c>
      <c r="Z864" s="4" t="s">
        <v>354</v>
      </c>
      <c r="AA864" s="54"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Y864" s="69">
        <v>10000</v>
      </c>
    </row>
    <row r="865" spans="1:200" ht="15.75">
      <c r="A865" s="51"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8" t="str">
        <f t="shared" si="13"/>
        <v xml:space="preserve">3. Salud y bienestar </v>
      </c>
      <c r="U865" s="3">
        <v>2</v>
      </c>
      <c r="V865" s="4" t="s">
        <v>350</v>
      </c>
      <c r="W865" s="3">
        <v>3</v>
      </c>
      <c r="X865" s="4" t="s">
        <v>973</v>
      </c>
      <c r="Y865" s="3">
        <v>4</v>
      </c>
      <c r="Z865" s="4" t="s">
        <v>12788</v>
      </c>
      <c r="AA865" s="54" t="s">
        <v>16542</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5231973</v>
      </c>
    </row>
    <row r="866" spans="1:200" ht="15.75">
      <c r="A866" s="51"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8" t="str">
        <f t="shared" si="13"/>
        <v xml:space="preserve">3. Salud y bienestar </v>
      </c>
      <c r="U866" s="3">
        <v>2</v>
      </c>
      <c r="V866" s="4" t="s">
        <v>350</v>
      </c>
      <c r="W866" s="3">
        <v>3</v>
      </c>
      <c r="X866" s="4" t="s">
        <v>973</v>
      </c>
      <c r="Y866" s="3">
        <v>4</v>
      </c>
      <c r="Z866" s="4" t="s">
        <v>12788</v>
      </c>
      <c r="AA866" s="54" t="s">
        <v>16542</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7320000</v>
      </c>
    </row>
    <row r="867" spans="1:200" ht="15.75">
      <c r="A867" s="51"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8" t="str">
        <f t="shared" si="13"/>
        <v xml:space="preserve">3. Salud y bienestar </v>
      </c>
      <c r="U867" s="3">
        <v>2</v>
      </c>
      <c r="V867" s="4" t="s">
        <v>350</v>
      </c>
      <c r="W867" s="3">
        <v>3</v>
      </c>
      <c r="X867" s="4" t="s">
        <v>973</v>
      </c>
      <c r="Y867" s="3">
        <v>1</v>
      </c>
      <c r="Z867" s="4" t="s">
        <v>5519</v>
      </c>
      <c r="AA867" s="54" t="s">
        <v>16519</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15941640</v>
      </c>
    </row>
    <row r="868" spans="1:200" ht="15.75">
      <c r="A868" s="51"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8" t="str">
        <f t="shared" si="13"/>
        <v xml:space="preserve">3. Salud y bienestar </v>
      </c>
      <c r="U868" s="3">
        <v>2</v>
      </c>
      <c r="V868" s="4" t="s">
        <v>350</v>
      </c>
      <c r="W868" s="3">
        <v>3</v>
      </c>
      <c r="X868" s="4" t="s">
        <v>973</v>
      </c>
      <c r="Y868" s="3">
        <v>2</v>
      </c>
      <c r="Z868" s="4" t="s">
        <v>8730</v>
      </c>
      <c r="AA868" s="54" t="s">
        <v>16532</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9">
        <v>28974674</v>
      </c>
    </row>
    <row r="869" spans="1:200" ht="15.75">
      <c r="A869" s="51"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8" t="str">
        <f t="shared" si="13"/>
        <v xml:space="preserve">3. Salud y bienestar </v>
      </c>
      <c r="U869" s="3">
        <v>2</v>
      </c>
      <c r="V869" s="4" t="s">
        <v>350</v>
      </c>
      <c r="W869" s="3">
        <v>3</v>
      </c>
      <c r="X869" s="4" t="s">
        <v>973</v>
      </c>
      <c r="Y869" s="3">
        <v>2</v>
      </c>
      <c r="Z869" s="4" t="s">
        <v>8730</v>
      </c>
      <c r="AA869" s="54" t="s">
        <v>16532</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9">
        <v>1078641482</v>
      </c>
    </row>
    <row r="870" spans="1:200" ht="15.75">
      <c r="A870" s="51"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8" t="str">
        <f t="shared" si="13"/>
        <v xml:space="preserve">3. Salud y bienestar </v>
      </c>
      <c r="U870" s="3">
        <v>2</v>
      </c>
      <c r="V870" s="4" t="s">
        <v>350</v>
      </c>
      <c r="W870" s="3">
        <v>3</v>
      </c>
      <c r="X870" s="4" t="s">
        <v>973</v>
      </c>
      <c r="Y870" s="3">
        <v>2</v>
      </c>
      <c r="Z870" s="4" t="s">
        <v>8730</v>
      </c>
      <c r="AA870" s="54" t="s">
        <v>16532</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4946767073</v>
      </c>
    </row>
    <row r="871" spans="1:200" ht="15.75">
      <c r="A871" s="51"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8" t="str">
        <f t="shared" si="13"/>
        <v>16. Paz, justicia e instituciones sólidas</v>
      </c>
      <c r="U871" s="3">
        <v>1</v>
      </c>
      <c r="V871" s="4" t="s">
        <v>34</v>
      </c>
      <c r="W871" s="3">
        <v>7</v>
      </c>
      <c r="X871" s="4" t="s">
        <v>235</v>
      </c>
      <c r="Y871" s="3">
        <v>2</v>
      </c>
      <c r="Z871" s="4" t="s">
        <v>236</v>
      </c>
      <c r="AA871" s="54" t="s">
        <v>16485</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200000</v>
      </c>
    </row>
    <row r="872" spans="1:200" ht="15.75">
      <c r="A872" s="51"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8" t="str">
        <f t="shared" si="13"/>
        <v>16. Paz, justicia e instituciones sólidas</v>
      </c>
      <c r="U872" s="3">
        <v>1</v>
      </c>
      <c r="V872" s="4" t="s">
        <v>34</v>
      </c>
      <c r="W872" s="3">
        <v>3</v>
      </c>
      <c r="X872" s="4" t="s">
        <v>37</v>
      </c>
      <c r="Y872" s="3">
        <v>4</v>
      </c>
      <c r="Z872" s="4" t="s">
        <v>252</v>
      </c>
      <c r="AA872" s="54"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51"/>
      <c r="BX872" s="51"/>
      <c r="BY872" s="69">
        <v>1945500</v>
      </c>
      <c r="BZ872" s="15"/>
      <c r="DK872" s="15"/>
      <c r="DL872" s="15"/>
      <c r="DM872" s="15"/>
      <c r="DN872" s="15"/>
      <c r="GR872" s="15"/>
    </row>
    <row r="873" spans="1:200" ht="15.75">
      <c r="A873" s="51"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8" t="str">
        <f t="shared" si="13"/>
        <v xml:space="preserve">5. Igualdad de género </v>
      </c>
      <c r="U873" s="3">
        <v>1</v>
      </c>
      <c r="V873" s="4" t="s">
        <v>34</v>
      </c>
      <c r="W873" s="3">
        <v>2</v>
      </c>
      <c r="X873" s="4" t="s">
        <v>269</v>
      </c>
      <c r="Y873" s="3">
        <v>4</v>
      </c>
      <c r="Z873" s="4" t="s">
        <v>270</v>
      </c>
      <c r="AA873" s="54" t="s">
        <v>16486</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8718000</v>
      </c>
    </row>
    <row r="874" spans="1:200" ht="15.75">
      <c r="A874" s="51"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8" t="str">
        <f t="shared" si="13"/>
        <v xml:space="preserve">10. Reducción de las desigualdades </v>
      </c>
      <c r="U874" s="3">
        <v>1</v>
      </c>
      <c r="V874" s="4" t="s">
        <v>34</v>
      </c>
      <c r="W874" s="3">
        <v>2</v>
      </c>
      <c r="X874" s="4" t="s">
        <v>269</v>
      </c>
      <c r="Y874" s="3">
        <v>4</v>
      </c>
      <c r="Z874" s="4" t="s">
        <v>270</v>
      </c>
      <c r="AA874" s="54" t="s">
        <v>16486</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9">
        <v>1650000</v>
      </c>
    </row>
    <row r="875" spans="1:200" ht="15.75">
      <c r="A875" s="51"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8" t="str">
        <f t="shared" si="13"/>
        <v xml:space="preserve">10. Reducción de las desigualdades </v>
      </c>
      <c r="U875" s="3" t="s">
        <v>349</v>
      </c>
      <c r="V875" s="4" t="s">
        <v>350</v>
      </c>
      <c r="W875" s="3" t="s">
        <v>351</v>
      </c>
      <c r="X875" s="4" t="s">
        <v>352</v>
      </c>
      <c r="Y875" s="3"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9">
        <v>200000</v>
      </c>
    </row>
    <row r="876" spans="1:200" s="22" customFormat="1" ht="15.75">
      <c r="A876" s="51"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8" t="str">
        <f t="shared" si="13"/>
        <v>16. Paz, justicia e instituciones sólidas</v>
      </c>
      <c r="U876" s="6">
        <v>1</v>
      </c>
      <c r="V876" s="4" t="s">
        <v>34</v>
      </c>
      <c r="W876" s="6">
        <v>2</v>
      </c>
      <c r="X876" s="4" t="s">
        <v>12334</v>
      </c>
      <c r="Y876" s="6">
        <v>1</v>
      </c>
      <c r="Z876" s="4" t="s">
        <v>12335</v>
      </c>
      <c r="AA876" s="54" t="s">
        <v>16498</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9">
        <v>230069335</v>
      </c>
    </row>
    <row r="877" spans="1:200" s="22" customFormat="1" ht="15.75">
      <c r="A877" s="51"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8" t="str">
        <f t="shared" si="13"/>
        <v>16. Paz, justicia e instituciones sólidas</v>
      </c>
      <c r="U877" s="6">
        <v>2</v>
      </c>
      <c r="V877" s="4" t="s">
        <v>7963</v>
      </c>
      <c r="W877" s="6">
        <v>5</v>
      </c>
      <c r="X877" s="4" t="s">
        <v>13089</v>
      </c>
      <c r="Y877" s="6">
        <v>3</v>
      </c>
      <c r="Z877" s="4" t="s">
        <v>694</v>
      </c>
      <c r="AA877" s="54" t="s">
        <v>16493</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9">
        <v>1279385424</v>
      </c>
    </row>
    <row r="878" spans="1:200" ht="15.75">
      <c r="A878" s="51"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8" t="str">
        <f t="shared" si="13"/>
        <v>4. Educación de calidad</v>
      </c>
      <c r="U878" s="3">
        <v>2</v>
      </c>
      <c r="V878" s="4" t="s">
        <v>350</v>
      </c>
      <c r="W878" s="3">
        <v>4</v>
      </c>
      <c r="X878" s="4" t="s">
        <v>1039</v>
      </c>
      <c r="Y878" s="3">
        <v>2</v>
      </c>
      <c r="Z878" s="4" t="s">
        <v>1040</v>
      </c>
      <c r="AA878" s="54" t="s">
        <v>16504</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8450592</v>
      </c>
    </row>
    <row r="879" spans="1:200" ht="15.75">
      <c r="A879" s="51"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8" t="str">
        <f t="shared" si="13"/>
        <v xml:space="preserve">10. Reducción de las desigualdades </v>
      </c>
      <c r="U879" s="3" t="s">
        <v>349</v>
      </c>
      <c r="V879" s="4" t="s">
        <v>350</v>
      </c>
      <c r="W879" s="3" t="s">
        <v>351</v>
      </c>
      <c r="X879" s="4" t="s">
        <v>352</v>
      </c>
      <c r="Y879" s="3" t="s">
        <v>353</v>
      </c>
      <c r="Z879" s="4" t="s">
        <v>354</v>
      </c>
      <c r="AA879" s="54"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Y879" s="69">
        <v>4747640</v>
      </c>
    </row>
    <row r="880" spans="1:200" ht="15.75">
      <c r="A880" s="51"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8" t="str">
        <f t="shared" si="13"/>
        <v>4. Educación de calidad</v>
      </c>
      <c r="U880" s="3">
        <v>2</v>
      </c>
      <c r="V880" s="4" t="s">
        <v>350</v>
      </c>
      <c r="W880" s="3">
        <v>4</v>
      </c>
      <c r="X880" s="4" t="s">
        <v>1039</v>
      </c>
      <c r="Y880" s="3">
        <v>2</v>
      </c>
      <c r="Z880" s="4" t="s">
        <v>1040</v>
      </c>
      <c r="AA880" s="54" t="s">
        <v>16504</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3305564</v>
      </c>
    </row>
    <row r="881" spans="1:80" ht="15.75">
      <c r="A881" s="51"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8" t="str">
        <f t="shared" si="13"/>
        <v>4. Educación de calidad</v>
      </c>
      <c r="U881" s="3">
        <v>2</v>
      </c>
      <c r="V881" s="4" t="s">
        <v>350</v>
      </c>
      <c r="W881" s="3">
        <v>4</v>
      </c>
      <c r="X881" s="4" t="s">
        <v>1039</v>
      </c>
      <c r="Y881" s="3">
        <v>2</v>
      </c>
      <c r="Z881" s="4" t="s">
        <v>1040</v>
      </c>
      <c r="AA881" s="54" t="s">
        <v>16504</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9">
        <v>20894838</v>
      </c>
    </row>
    <row r="882" spans="1:80" ht="15.75">
      <c r="A882" s="51"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8" t="str">
        <f t="shared" si="13"/>
        <v>4. Educación de calidad</v>
      </c>
      <c r="U882" s="3">
        <v>2</v>
      </c>
      <c r="V882" s="4" t="s">
        <v>350</v>
      </c>
      <c r="W882" s="3">
        <v>4</v>
      </c>
      <c r="X882" s="4" t="s">
        <v>1039</v>
      </c>
      <c r="Y882" s="3">
        <v>2</v>
      </c>
      <c r="Z882" s="4" t="s">
        <v>1040</v>
      </c>
      <c r="AA882" s="54" t="s">
        <v>16504</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9">
        <v>10808337</v>
      </c>
    </row>
    <row r="883" spans="1:80" ht="15.75">
      <c r="A883" s="51"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8" t="str">
        <f t="shared" si="13"/>
        <v>4. Educación de calidad</v>
      </c>
      <c r="U883" s="3">
        <v>2</v>
      </c>
      <c r="V883" s="4" t="s">
        <v>350</v>
      </c>
      <c r="W883" s="3">
        <v>4</v>
      </c>
      <c r="X883" s="4" t="s">
        <v>1039</v>
      </c>
      <c r="Y883" s="3">
        <v>2</v>
      </c>
      <c r="Z883" s="4" t="s">
        <v>1040</v>
      </c>
      <c r="AA883" s="54" t="s">
        <v>16504</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9">
        <v>433510857.95999998</v>
      </c>
    </row>
    <row r="884" spans="1:80" ht="15.75">
      <c r="A884" s="51"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8" t="str">
        <f t="shared" si="13"/>
        <v>11. Ciudades y comunidades sostenibles</v>
      </c>
      <c r="U884" s="3">
        <v>1</v>
      </c>
      <c r="V884" s="4" t="s">
        <v>34</v>
      </c>
      <c r="W884" s="3">
        <v>3</v>
      </c>
      <c r="X884" s="4" t="s">
        <v>37</v>
      </c>
      <c r="Y884" s="3">
        <v>3</v>
      </c>
      <c r="Z884" s="4" t="s">
        <v>7193</v>
      </c>
      <c r="AA884" s="54" t="s">
        <v>16523</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9">
        <v>9373747</v>
      </c>
    </row>
    <row r="885" spans="1:80" ht="15.75">
      <c r="A885" s="51"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8" t="str">
        <f t="shared" si="13"/>
        <v>4. Educación de calidad</v>
      </c>
      <c r="U885" s="3">
        <v>2</v>
      </c>
      <c r="V885" s="4" t="s">
        <v>350</v>
      </c>
      <c r="W885" s="3">
        <v>4</v>
      </c>
      <c r="X885" s="4" t="s">
        <v>1039</v>
      </c>
      <c r="Y885" s="3">
        <v>2</v>
      </c>
      <c r="Z885" s="4" t="s">
        <v>1040</v>
      </c>
      <c r="AA885" s="54" t="s">
        <v>16504</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9">
        <v>10190522</v>
      </c>
    </row>
    <row r="886" spans="1:80" ht="15.75">
      <c r="A886" s="51"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8" t="str">
        <f t="shared" si="13"/>
        <v>4. Educación de calidad</v>
      </c>
      <c r="U886" s="3">
        <v>2</v>
      </c>
      <c r="V886" s="4" t="s">
        <v>350</v>
      </c>
      <c r="W886" s="3">
        <v>4</v>
      </c>
      <c r="X886" s="4" t="s">
        <v>1039</v>
      </c>
      <c r="Y886" s="3">
        <v>2</v>
      </c>
      <c r="Z886" s="4" t="s">
        <v>1040</v>
      </c>
      <c r="AA886" s="54" t="s">
        <v>16504</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837984</v>
      </c>
    </row>
    <row r="887" spans="1:80" ht="15.75">
      <c r="A887" s="51"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8" t="str">
        <f t="shared" si="13"/>
        <v>4. Educación de calidad</v>
      </c>
      <c r="U887" s="3">
        <v>2</v>
      </c>
      <c r="V887" s="4" t="s">
        <v>350</v>
      </c>
      <c r="W887" s="3">
        <v>4</v>
      </c>
      <c r="X887" s="4" t="s">
        <v>1039</v>
      </c>
      <c r="Y887" s="3">
        <v>2</v>
      </c>
      <c r="Z887" s="4" t="s">
        <v>1040</v>
      </c>
      <c r="AA887" s="54" t="s">
        <v>16504</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9">
        <v>50000</v>
      </c>
    </row>
    <row r="888" spans="1:80" ht="15.75">
      <c r="A888" s="51"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8" t="str">
        <f t="shared" si="13"/>
        <v>4. Educación de calidad</v>
      </c>
      <c r="U888" s="3">
        <v>2</v>
      </c>
      <c r="V888" s="4" t="s">
        <v>350</v>
      </c>
      <c r="W888" s="3">
        <v>4</v>
      </c>
      <c r="X888" s="4" t="s">
        <v>1039</v>
      </c>
      <c r="Y888" s="3">
        <v>2</v>
      </c>
      <c r="Z888" s="4" t="s">
        <v>1040</v>
      </c>
      <c r="AA888" s="54" t="s">
        <v>16504</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30000000</v>
      </c>
    </row>
    <row r="889" spans="1:80" ht="15.75">
      <c r="A889" s="51"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8" t="str">
        <f t="shared" si="13"/>
        <v>16. Paz, justicia e instituciones sólidas</v>
      </c>
      <c r="U889" s="3">
        <v>1</v>
      </c>
      <c r="V889" s="4" t="s">
        <v>34</v>
      </c>
      <c r="W889" s="3">
        <v>3</v>
      </c>
      <c r="X889" s="4" t="s">
        <v>37</v>
      </c>
      <c r="Y889" s="3">
        <v>4</v>
      </c>
      <c r="Z889" s="4" t="s">
        <v>252</v>
      </c>
      <c r="AA889" s="54"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162000000</v>
      </c>
    </row>
    <row r="890" spans="1:80" ht="15.75">
      <c r="A890" s="51"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8" t="str">
        <f t="shared" si="13"/>
        <v xml:space="preserve">5. Igualdad de género </v>
      </c>
      <c r="U890" s="3">
        <v>1</v>
      </c>
      <c r="V890" s="4" t="s">
        <v>34</v>
      </c>
      <c r="W890" s="3">
        <v>2</v>
      </c>
      <c r="X890" s="4" t="s">
        <v>269</v>
      </c>
      <c r="Y890" s="3">
        <v>4</v>
      </c>
      <c r="Z890" s="4" t="s">
        <v>270</v>
      </c>
      <c r="AA890" s="54" t="s">
        <v>16486</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161781900</v>
      </c>
    </row>
    <row r="891" spans="1:80" ht="15.75">
      <c r="A891" s="51"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8" t="str">
        <f t="shared" si="13"/>
        <v xml:space="preserve">10. Reducción de las desigualdades </v>
      </c>
      <c r="U891" s="3">
        <v>1</v>
      </c>
      <c r="V891" s="4" t="s">
        <v>34</v>
      </c>
      <c r="W891" s="3">
        <v>2</v>
      </c>
      <c r="X891" s="4" t="s">
        <v>269</v>
      </c>
      <c r="Y891" s="3">
        <v>4</v>
      </c>
      <c r="Z891" s="4" t="s">
        <v>270</v>
      </c>
      <c r="AA891" s="54" t="s">
        <v>16486</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6307992</v>
      </c>
    </row>
    <row r="892" spans="1:80" ht="15.75">
      <c r="A892" s="51"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8" t="str">
        <f t="shared" si="13"/>
        <v>4. Educación de calidad</v>
      </c>
      <c r="U892" s="3">
        <v>1</v>
      </c>
      <c r="V892" s="4" t="s">
        <v>34</v>
      </c>
      <c r="W892" s="3">
        <v>3</v>
      </c>
      <c r="X892" s="4" t="s">
        <v>37</v>
      </c>
      <c r="Y892" s="3">
        <v>3</v>
      </c>
      <c r="Z892" s="4" t="s">
        <v>7193</v>
      </c>
      <c r="AA892" s="54" t="s">
        <v>16523</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9">
        <v>4531206</v>
      </c>
    </row>
    <row r="893" spans="1:80" ht="15.75">
      <c r="A893" s="51"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8" t="str">
        <f t="shared" si="13"/>
        <v>4. Educación de calidad</v>
      </c>
      <c r="U893" s="3">
        <v>1</v>
      </c>
      <c r="V893" s="4" t="s">
        <v>34</v>
      </c>
      <c r="W893" s="3">
        <v>3</v>
      </c>
      <c r="X893" s="4" t="s">
        <v>37</v>
      </c>
      <c r="Y893" s="3">
        <v>3</v>
      </c>
      <c r="Z893" s="4" t="s">
        <v>7193</v>
      </c>
      <c r="AA893" s="54" t="s">
        <v>16523</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9">
        <v>13673700</v>
      </c>
      <c r="CB893" s="24"/>
    </row>
    <row r="894" spans="1:80" ht="15.75">
      <c r="A894" s="51"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8" t="str">
        <f t="shared" si="13"/>
        <v>16. Paz, justicia e instituciones sólidas</v>
      </c>
      <c r="U894" s="3">
        <v>1</v>
      </c>
      <c r="V894" s="4" t="s">
        <v>34</v>
      </c>
      <c r="W894" s="3">
        <v>7</v>
      </c>
      <c r="X894" s="4" t="s">
        <v>235</v>
      </c>
      <c r="Y894" s="3">
        <v>2</v>
      </c>
      <c r="Z894" s="4" t="s">
        <v>236</v>
      </c>
      <c r="AA894" s="54" t="s">
        <v>16485</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9">
        <v>34000</v>
      </c>
      <c r="CB894" s="24"/>
    </row>
    <row r="895" spans="1:80" ht="15.75">
      <c r="A895" s="51"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8" t="str">
        <f t="shared" si="13"/>
        <v>16. Paz, justicia e instituciones sólidas</v>
      </c>
      <c r="U895" s="3">
        <v>1</v>
      </c>
      <c r="V895" s="4" t="s">
        <v>34</v>
      </c>
      <c r="W895" s="3">
        <v>3</v>
      </c>
      <c r="X895" s="4" t="s">
        <v>37</v>
      </c>
      <c r="Y895" s="3">
        <v>4</v>
      </c>
      <c r="Z895" s="4" t="s">
        <v>252</v>
      </c>
      <c r="AA895" s="54"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9">
        <v>36000</v>
      </c>
    </row>
    <row r="896" spans="1:80" ht="15.75">
      <c r="A896" s="51"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8" t="str">
        <f t="shared" si="13"/>
        <v xml:space="preserve">5. Igualdad de género </v>
      </c>
      <c r="U896" s="3">
        <v>1</v>
      </c>
      <c r="V896" s="4" t="s">
        <v>34</v>
      </c>
      <c r="W896" s="3">
        <v>2</v>
      </c>
      <c r="X896" s="4" t="s">
        <v>269</v>
      </c>
      <c r="Y896" s="3">
        <v>4</v>
      </c>
      <c r="Z896" s="4" t="s">
        <v>270</v>
      </c>
      <c r="AA896" s="54" t="s">
        <v>16486</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9">
        <v>140000</v>
      </c>
    </row>
    <row r="897" spans="1:78" ht="15.75">
      <c r="A897" s="51"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8" t="str">
        <f t="shared" si="13"/>
        <v xml:space="preserve">10. Reducción de las desigualdades </v>
      </c>
      <c r="U897" s="3">
        <v>1</v>
      </c>
      <c r="V897" s="4" t="s">
        <v>34</v>
      </c>
      <c r="W897" s="3">
        <v>2</v>
      </c>
      <c r="X897" s="4" t="s">
        <v>269</v>
      </c>
      <c r="Y897" s="3">
        <v>4</v>
      </c>
      <c r="Z897" s="4" t="s">
        <v>270</v>
      </c>
      <c r="AA897" s="54" t="s">
        <v>16486</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10000</v>
      </c>
    </row>
    <row r="898" spans="1:78" ht="15.75">
      <c r="A898" s="51"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8" t="str">
        <f t="shared" si="13"/>
        <v xml:space="preserve">10. Reducción de las desigualdades </v>
      </c>
      <c r="U898" s="3" t="s">
        <v>349</v>
      </c>
      <c r="V898" s="4" t="s">
        <v>350</v>
      </c>
      <c r="W898" s="3" t="s">
        <v>351</v>
      </c>
      <c r="X898" s="4" t="s">
        <v>352</v>
      </c>
      <c r="Y898" s="3" t="s">
        <v>353</v>
      </c>
      <c r="Z898" s="4" t="s">
        <v>354</v>
      </c>
      <c r="AA898" s="54"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9">
        <v>50000</v>
      </c>
    </row>
    <row r="899" spans="1:78" ht="15.75">
      <c r="A899" s="51"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8" t="str">
        <f t="shared" si="13"/>
        <v>4. Educación de calidad</v>
      </c>
      <c r="U899" s="3">
        <v>1</v>
      </c>
      <c r="V899" s="4" t="s">
        <v>34</v>
      </c>
      <c r="W899" s="3">
        <v>3</v>
      </c>
      <c r="X899" s="4" t="s">
        <v>37</v>
      </c>
      <c r="Y899" s="3">
        <v>3</v>
      </c>
      <c r="Z899" s="4" t="s">
        <v>7193</v>
      </c>
      <c r="AA899" s="54" t="s">
        <v>16523</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9">
        <v>3120982</v>
      </c>
    </row>
    <row r="900" spans="1:78" ht="15.75">
      <c r="A900" s="51"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8" t="str">
        <f t="shared" ref="T900:T963" si="14">R900&amp;". "&amp;S900</f>
        <v>4. Educación de calidad</v>
      </c>
      <c r="U900" s="3">
        <v>1</v>
      </c>
      <c r="V900" s="4" t="s">
        <v>34</v>
      </c>
      <c r="W900" s="3">
        <v>3</v>
      </c>
      <c r="X900" s="4" t="s">
        <v>37</v>
      </c>
      <c r="Y900" s="3">
        <v>3</v>
      </c>
      <c r="Z900" s="4" t="s">
        <v>7193</v>
      </c>
      <c r="AA900" s="54" t="s">
        <v>16523</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9">
        <v>5576682.9000000004</v>
      </c>
      <c r="BZ900" t="s">
        <v>13462</v>
      </c>
    </row>
    <row r="901" spans="1:78" ht="15.75">
      <c r="A901" s="51"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8" t="str">
        <f t="shared" si="14"/>
        <v>16. Paz, justicia e instituciones sólidas</v>
      </c>
      <c r="U901" s="3">
        <v>1</v>
      </c>
      <c r="V901" s="4" t="s">
        <v>34</v>
      </c>
      <c r="W901" s="3">
        <v>7</v>
      </c>
      <c r="X901" s="4" t="s">
        <v>235</v>
      </c>
      <c r="Y901" s="3">
        <v>2</v>
      </c>
      <c r="Z901" s="4" t="s">
        <v>236</v>
      </c>
      <c r="AA901" s="54" t="s">
        <v>16485</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1000</v>
      </c>
    </row>
    <row r="902" spans="1:78" ht="15.75">
      <c r="A902" s="51"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8" t="str">
        <f t="shared" si="14"/>
        <v>16. Paz, justicia e instituciones sólidas</v>
      </c>
      <c r="U902" s="3">
        <v>1</v>
      </c>
      <c r="V902" s="4" t="s">
        <v>34</v>
      </c>
      <c r="W902" s="3">
        <v>3</v>
      </c>
      <c r="X902" s="4" t="s">
        <v>37</v>
      </c>
      <c r="Y902" s="3">
        <v>4</v>
      </c>
      <c r="Z902" s="4" t="s">
        <v>252</v>
      </c>
      <c r="AA902" s="54"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1000</v>
      </c>
    </row>
    <row r="903" spans="1:78" ht="15.75">
      <c r="A903" s="51"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8" t="str">
        <f t="shared" si="14"/>
        <v xml:space="preserve">5. Igualdad de género </v>
      </c>
      <c r="U903" s="3">
        <v>1</v>
      </c>
      <c r="V903" s="4" t="s">
        <v>34</v>
      </c>
      <c r="W903" s="3">
        <v>2</v>
      </c>
      <c r="X903" s="4" t="s">
        <v>269</v>
      </c>
      <c r="Y903" s="3">
        <v>4</v>
      </c>
      <c r="Z903" s="4" t="s">
        <v>270</v>
      </c>
      <c r="AA903" s="54" t="s">
        <v>16486</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1050000</v>
      </c>
    </row>
    <row r="904" spans="1:78" ht="15.75">
      <c r="A904" s="51"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8" t="str">
        <f t="shared" si="14"/>
        <v xml:space="preserve">10. Reducción de las desigualdades </v>
      </c>
      <c r="U904" s="3">
        <v>1</v>
      </c>
      <c r="V904" s="4" t="s">
        <v>34</v>
      </c>
      <c r="W904" s="3">
        <v>2</v>
      </c>
      <c r="X904" s="4" t="s">
        <v>269</v>
      </c>
      <c r="Y904" s="3">
        <v>4</v>
      </c>
      <c r="Z904" s="4" t="s">
        <v>270</v>
      </c>
      <c r="AA904" s="54" t="s">
        <v>16486</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1000</v>
      </c>
    </row>
    <row r="905" spans="1:78" ht="15.75">
      <c r="A905" s="51"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8" t="str">
        <f t="shared" si="14"/>
        <v>4. Educación de calidad</v>
      </c>
      <c r="U905" s="3">
        <v>1</v>
      </c>
      <c r="V905" s="4" t="s">
        <v>34</v>
      </c>
      <c r="W905" s="3">
        <v>8</v>
      </c>
      <c r="X905" s="4" t="s">
        <v>461</v>
      </c>
      <c r="Y905" s="3">
        <v>3</v>
      </c>
      <c r="Z905" s="4" t="s">
        <v>9725</v>
      </c>
      <c r="AA905" s="54" t="s">
        <v>16534</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9">
        <v>14111881</v>
      </c>
    </row>
    <row r="906" spans="1:78" ht="15.75">
      <c r="A906" s="51"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8" t="str">
        <f t="shared" si="14"/>
        <v>4. Educación de calidad</v>
      </c>
      <c r="U906" s="3">
        <v>1</v>
      </c>
      <c r="V906" s="4" t="s">
        <v>34</v>
      </c>
      <c r="W906" s="3">
        <v>8</v>
      </c>
      <c r="X906" s="4" t="s">
        <v>461</v>
      </c>
      <c r="Y906" s="3">
        <v>3</v>
      </c>
      <c r="Z906" s="4" t="s">
        <v>9725</v>
      </c>
      <c r="AA906" s="54" t="s">
        <v>16534</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9">
        <v>1924812.86</v>
      </c>
    </row>
    <row r="907" spans="1:78" ht="15.75">
      <c r="A907" s="51"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8" t="str">
        <f t="shared" si="14"/>
        <v>16. Paz, justicia e instituciones sólidas</v>
      </c>
      <c r="U907" s="3">
        <v>1</v>
      </c>
      <c r="V907" s="4" t="s">
        <v>34</v>
      </c>
      <c r="W907" s="3">
        <v>7</v>
      </c>
      <c r="X907" s="4" t="s">
        <v>235</v>
      </c>
      <c r="Y907" s="3">
        <v>2</v>
      </c>
      <c r="Z907" s="4" t="s">
        <v>236</v>
      </c>
      <c r="AA907" s="54" t="s">
        <v>16485</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9">
        <v>20000</v>
      </c>
    </row>
    <row r="908" spans="1:78" ht="15.75">
      <c r="A908" s="51"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8" t="str">
        <f t="shared" si="14"/>
        <v>16. Paz, justicia e instituciones sólidas</v>
      </c>
      <c r="U908" s="3">
        <v>1</v>
      </c>
      <c r="V908" s="4" t="s">
        <v>34</v>
      </c>
      <c r="W908" s="3">
        <v>3</v>
      </c>
      <c r="X908" s="4" t="s">
        <v>37</v>
      </c>
      <c r="Y908" s="3">
        <v>4</v>
      </c>
      <c r="Z908" s="4" t="s">
        <v>252</v>
      </c>
      <c r="AA908" s="54"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20000</v>
      </c>
    </row>
    <row r="909" spans="1:78" ht="15.75">
      <c r="A909" s="51"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8" t="str">
        <f t="shared" si="14"/>
        <v xml:space="preserve">5. Igualdad de género </v>
      </c>
      <c r="U909" s="3">
        <v>1</v>
      </c>
      <c r="V909" s="4" t="s">
        <v>34</v>
      </c>
      <c r="W909" s="3">
        <v>2</v>
      </c>
      <c r="X909" s="4" t="s">
        <v>269</v>
      </c>
      <c r="Y909" s="3">
        <v>4</v>
      </c>
      <c r="Z909" s="4" t="s">
        <v>270</v>
      </c>
      <c r="AA909" s="54" t="s">
        <v>16486</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600000</v>
      </c>
    </row>
    <row r="910" spans="1:78" ht="15.75">
      <c r="A910" s="51"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8" t="str">
        <f t="shared" si="14"/>
        <v xml:space="preserve">10. Reducción de las desigualdades </v>
      </c>
      <c r="U910" s="3">
        <v>1</v>
      </c>
      <c r="V910" s="4" t="s">
        <v>34</v>
      </c>
      <c r="W910" s="3">
        <v>2</v>
      </c>
      <c r="X910" s="4" t="s">
        <v>269</v>
      </c>
      <c r="Y910" s="3">
        <v>4</v>
      </c>
      <c r="Z910" s="4" t="s">
        <v>270</v>
      </c>
      <c r="AA910" s="54" t="s">
        <v>16486</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600000</v>
      </c>
    </row>
    <row r="911" spans="1:78" ht="15.75">
      <c r="A911" s="51"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8" t="str">
        <f t="shared" si="14"/>
        <v xml:space="preserve">10. Reducción de las desigualdades </v>
      </c>
      <c r="U911" s="3" t="s">
        <v>349</v>
      </c>
      <c r="V911" s="4" t="s">
        <v>350</v>
      </c>
      <c r="W911" s="3" t="s">
        <v>351</v>
      </c>
      <c r="X911" s="4" t="s">
        <v>352</v>
      </c>
      <c r="Y911" s="3" t="s">
        <v>353</v>
      </c>
      <c r="Z911" s="4" t="s">
        <v>354</v>
      </c>
      <c r="AA911" s="54"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9">
        <v>600000</v>
      </c>
    </row>
    <row r="912" spans="1:78" s="22" customFormat="1" ht="15.75">
      <c r="A912" s="51"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8" t="str">
        <f t="shared" si="14"/>
        <v>16. Paz, justicia e instituciones sólidas</v>
      </c>
      <c r="U912" s="6">
        <v>1</v>
      </c>
      <c r="V912" s="4" t="s">
        <v>34</v>
      </c>
      <c r="W912" s="6">
        <v>8</v>
      </c>
      <c r="X912" s="4" t="s">
        <v>13611</v>
      </c>
      <c r="Y912" s="6">
        <v>4</v>
      </c>
      <c r="Z912" s="4" t="s">
        <v>13612</v>
      </c>
      <c r="AA912" s="54" t="s">
        <v>16488</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9">
        <v>133081477</v>
      </c>
    </row>
    <row r="913" spans="1:77" ht="15.75">
      <c r="A913" s="51"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8" t="str">
        <f t="shared" si="14"/>
        <v xml:space="preserve">8. Trabajo decente y crecimiento económico </v>
      </c>
      <c r="U913" s="3">
        <v>3</v>
      </c>
      <c r="V913" s="4" t="s">
        <v>578</v>
      </c>
      <c r="W913" s="3">
        <v>1</v>
      </c>
      <c r="X913" s="4" t="s">
        <v>579</v>
      </c>
      <c r="Y913" s="3">
        <v>2</v>
      </c>
      <c r="Z913" s="4" t="s">
        <v>8951</v>
      </c>
      <c r="AA913" s="54" t="s">
        <v>16531</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679812</v>
      </c>
    </row>
    <row r="914" spans="1:77" ht="15.75">
      <c r="A914" s="51"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8" t="str">
        <f t="shared" si="14"/>
        <v xml:space="preserve">8. Trabajo decente y crecimiento económico </v>
      </c>
      <c r="U914" s="3">
        <v>3</v>
      </c>
      <c r="V914" s="4" t="s">
        <v>578</v>
      </c>
      <c r="W914" s="3">
        <v>1</v>
      </c>
      <c r="X914" s="4" t="s">
        <v>579</v>
      </c>
      <c r="Y914" s="3">
        <v>2</v>
      </c>
      <c r="Z914" s="4" t="s">
        <v>8951</v>
      </c>
      <c r="AA914" s="54" t="s">
        <v>16531</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935808</v>
      </c>
    </row>
    <row r="915" spans="1:77" ht="15.75">
      <c r="A915" s="51"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8" t="str">
        <f t="shared" si="14"/>
        <v xml:space="preserve">8. Trabajo decente y crecimiento económico </v>
      </c>
      <c r="U915" s="3">
        <v>3</v>
      </c>
      <c r="V915" s="4" t="s">
        <v>578</v>
      </c>
      <c r="W915" s="3">
        <v>1</v>
      </c>
      <c r="X915" s="4" t="s">
        <v>579</v>
      </c>
      <c r="Y915" s="3">
        <v>2</v>
      </c>
      <c r="Z915" s="4" t="s">
        <v>8951</v>
      </c>
      <c r="AA915" s="54" t="s">
        <v>16531</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161600973.23999998</v>
      </c>
    </row>
    <row r="916" spans="1:77" ht="15.75">
      <c r="A916" s="51"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8" t="str">
        <f t="shared" si="14"/>
        <v>16. Paz, justicia e instituciones sólidas</v>
      </c>
      <c r="U916" s="3">
        <v>1</v>
      </c>
      <c r="V916" s="4" t="s">
        <v>34</v>
      </c>
      <c r="W916" s="3">
        <v>3</v>
      </c>
      <c r="X916" s="4" t="s">
        <v>37</v>
      </c>
      <c r="Y916" s="3">
        <v>4</v>
      </c>
      <c r="Z916" s="4" t="s">
        <v>252</v>
      </c>
      <c r="AA916" s="54"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9">
        <v>54985912</v>
      </c>
    </row>
    <row r="917" spans="1:77" ht="15.75">
      <c r="A917" s="51"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8" t="str">
        <f t="shared" si="14"/>
        <v xml:space="preserve">5. Igualdad de género </v>
      </c>
      <c r="U917" s="3">
        <v>1</v>
      </c>
      <c r="V917" s="4" t="s">
        <v>34</v>
      </c>
      <c r="W917" s="3">
        <v>2</v>
      </c>
      <c r="X917" s="4" t="s">
        <v>269</v>
      </c>
      <c r="Y917" s="3">
        <v>4</v>
      </c>
      <c r="Z917" s="4" t="s">
        <v>270</v>
      </c>
      <c r="AA917" s="54" t="s">
        <v>16486</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9">
        <v>323511</v>
      </c>
    </row>
    <row r="918" spans="1:77" ht="15.75">
      <c r="A918" s="51"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8" t="str">
        <f t="shared" si="14"/>
        <v xml:space="preserve">10. Reducción de las desigualdades </v>
      </c>
      <c r="U918" s="3">
        <v>1</v>
      </c>
      <c r="V918" s="4" t="s">
        <v>34</v>
      </c>
      <c r="W918" s="3">
        <v>2</v>
      </c>
      <c r="X918" s="4" t="s">
        <v>269</v>
      </c>
      <c r="Y918" s="3">
        <v>4</v>
      </c>
      <c r="Z918" s="4" t="s">
        <v>270</v>
      </c>
      <c r="AA918" s="54" t="s">
        <v>16486</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442861</v>
      </c>
    </row>
    <row r="919" spans="1:77" ht="15.75">
      <c r="A919" s="51"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8" t="str">
        <f t="shared" si="14"/>
        <v xml:space="preserve">8. Trabajo decente y crecimiento económico </v>
      </c>
      <c r="U919" s="3">
        <v>3</v>
      </c>
      <c r="V919" s="4" t="s">
        <v>578</v>
      </c>
      <c r="W919" s="3">
        <v>1</v>
      </c>
      <c r="X919" s="4" t="s">
        <v>579</v>
      </c>
      <c r="Y919" s="3">
        <v>2</v>
      </c>
      <c r="Z919" s="4" t="s">
        <v>8951</v>
      </c>
      <c r="AA919" s="54" t="s">
        <v>16531</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50000000</v>
      </c>
    </row>
    <row r="920" spans="1:77" ht="15.75">
      <c r="A920" s="51"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8" t="str">
        <f t="shared" si="14"/>
        <v xml:space="preserve">8. Trabajo decente y crecimiento económico </v>
      </c>
      <c r="U920" s="3">
        <v>3</v>
      </c>
      <c r="V920" s="4" t="s">
        <v>578</v>
      </c>
      <c r="W920" s="3">
        <v>1</v>
      </c>
      <c r="X920" s="4" t="s">
        <v>579</v>
      </c>
      <c r="Y920" s="3">
        <v>1</v>
      </c>
      <c r="Z920" s="4" t="s">
        <v>580</v>
      </c>
      <c r="AA920" s="54" t="s">
        <v>16490</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90000000</v>
      </c>
    </row>
    <row r="921" spans="1:77" ht="15.75">
      <c r="A921" s="51"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8" t="str">
        <f t="shared" si="14"/>
        <v xml:space="preserve">8. Trabajo decente y crecimiento económico </v>
      </c>
      <c r="U921" s="3">
        <v>2</v>
      </c>
      <c r="V921" s="4" t="s">
        <v>350</v>
      </c>
      <c r="W921" s="3">
        <v>6</v>
      </c>
      <c r="X921" s="4" t="s">
        <v>352</v>
      </c>
      <c r="Y921" s="3">
        <v>4</v>
      </c>
      <c r="Z921" s="4" t="s">
        <v>2567</v>
      </c>
      <c r="AA921" s="54" t="s">
        <v>16513</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380617000</v>
      </c>
    </row>
    <row r="922" spans="1:77" ht="15.75">
      <c r="A922" s="51"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8" t="str">
        <f t="shared" si="14"/>
        <v xml:space="preserve">8. Trabajo decente y crecimiento económico </v>
      </c>
      <c r="U922" s="3">
        <v>3</v>
      </c>
      <c r="V922" s="4" t="s">
        <v>578</v>
      </c>
      <c r="W922" s="3">
        <v>1</v>
      </c>
      <c r="X922" s="4" t="s">
        <v>579</v>
      </c>
      <c r="Y922" s="3">
        <v>2</v>
      </c>
      <c r="Z922" s="4" t="s">
        <v>8951</v>
      </c>
      <c r="AA922" s="54" t="s">
        <v>16531</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9483805</v>
      </c>
    </row>
    <row r="923" spans="1:77" ht="15.75">
      <c r="A923" s="51"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8" t="str">
        <f t="shared" si="14"/>
        <v xml:space="preserve">8. Trabajo decente y crecimiento económico </v>
      </c>
      <c r="U923" s="3">
        <v>3</v>
      </c>
      <c r="V923" s="4" t="s">
        <v>578</v>
      </c>
      <c r="W923" s="3">
        <v>1</v>
      </c>
      <c r="X923" s="4" t="s">
        <v>579</v>
      </c>
      <c r="Y923" s="3">
        <v>2</v>
      </c>
      <c r="Z923" s="4" t="s">
        <v>8951</v>
      </c>
      <c r="AA923" s="54" t="s">
        <v>16531</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25478935</v>
      </c>
    </row>
    <row r="924" spans="1:77" ht="15.75">
      <c r="A924" s="51"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8" t="str">
        <f t="shared" si="14"/>
        <v>16. Paz, justicia e instituciones sólidas</v>
      </c>
      <c r="U924" s="3">
        <v>1</v>
      </c>
      <c r="V924" s="4" t="s">
        <v>34</v>
      </c>
      <c r="W924" s="3">
        <v>7</v>
      </c>
      <c r="X924" s="4" t="s">
        <v>235</v>
      </c>
      <c r="Y924" s="3">
        <v>2</v>
      </c>
      <c r="Z924" s="4" t="s">
        <v>236</v>
      </c>
      <c r="AA924" s="54" t="s">
        <v>16485</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25000</v>
      </c>
    </row>
    <row r="925" spans="1:77" ht="15.75">
      <c r="A925" s="51"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8" t="str">
        <f t="shared" si="14"/>
        <v>16. Paz, justicia e instituciones sólidas</v>
      </c>
      <c r="U925" s="3">
        <v>1</v>
      </c>
      <c r="V925" s="4" t="s">
        <v>34</v>
      </c>
      <c r="W925" s="3">
        <v>3</v>
      </c>
      <c r="X925" s="4" t="s">
        <v>37</v>
      </c>
      <c r="Y925" s="3">
        <v>4</v>
      </c>
      <c r="Z925" s="4" t="s">
        <v>252</v>
      </c>
      <c r="AA925" s="54"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50000</v>
      </c>
    </row>
    <row r="926" spans="1:77" ht="15.75">
      <c r="A926" s="51"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8" t="str">
        <f t="shared" si="14"/>
        <v xml:space="preserve">5. Igualdad de género </v>
      </c>
      <c r="U926" s="3">
        <v>1</v>
      </c>
      <c r="V926" s="4" t="s">
        <v>34</v>
      </c>
      <c r="W926" s="3">
        <v>2</v>
      </c>
      <c r="X926" s="4" t="s">
        <v>269</v>
      </c>
      <c r="Y926" s="3">
        <v>4</v>
      </c>
      <c r="Z926" s="4" t="s">
        <v>270</v>
      </c>
      <c r="AA926" s="54" t="s">
        <v>16486</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5000</v>
      </c>
    </row>
    <row r="927" spans="1:77" ht="15.75">
      <c r="A927" s="51"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8" t="str">
        <f t="shared" si="14"/>
        <v xml:space="preserve">10. Reducción de las desigualdades </v>
      </c>
      <c r="U927" s="3">
        <v>1</v>
      </c>
      <c r="V927" s="4" t="s">
        <v>34</v>
      </c>
      <c r="W927" s="3">
        <v>2</v>
      </c>
      <c r="X927" s="4" t="s">
        <v>269</v>
      </c>
      <c r="Y927" s="3">
        <v>4</v>
      </c>
      <c r="Z927" s="4" t="s">
        <v>270</v>
      </c>
      <c r="AA927" s="54" t="s">
        <v>16486</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5000</v>
      </c>
    </row>
    <row r="928" spans="1:77" ht="15.75">
      <c r="A928" s="51"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8" t="str">
        <f t="shared" si="14"/>
        <v xml:space="preserve">10. Reducción de las desigualdades </v>
      </c>
      <c r="U928" s="3" t="s">
        <v>349</v>
      </c>
      <c r="V928" s="4" t="s">
        <v>350</v>
      </c>
      <c r="W928" s="3" t="s">
        <v>351</v>
      </c>
      <c r="X928" s="4" t="s">
        <v>352</v>
      </c>
      <c r="Y928" s="3" t="s">
        <v>353</v>
      </c>
      <c r="Z928" s="4" t="s">
        <v>354</v>
      </c>
      <c r="AA928" s="54"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9">
        <v>25000</v>
      </c>
    </row>
    <row r="929" spans="1:200" ht="15.75">
      <c r="A929" s="51"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8" t="str">
        <f t="shared" si="14"/>
        <v>16. Paz, justicia e instituciones sólidas</v>
      </c>
      <c r="U929" s="3">
        <v>1</v>
      </c>
      <c r="V929" s="4" t="s">
        <v>34</v>
      </c>
      <c r="W929" s="3">
        <v>7</v>
      </c>
      <c r="X929" s="4" t="s">
        <v>235</v>
      </c>
      <c r="Y929" s="3">
        <v>2</v>
      </c>
      <c r="Z929" s="4" t="s">
        <v>236</v>
      </c>
      <c r="AA929" s="54" t="s">
        <v>16485</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98946033.250000015</v>
      </c>
    </row>
    <row r="930" spans="1:200" ht="15.75">
      <c r="A930" s="51"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8" t="str">
        <f t="shared" si="14"/>
        <v>16. Paz, justicia e instituciones sólidas</v>
      </c>
      <c r="U930" s="3">
        <v>1</v>
      </c>
      <c r="V930" s="4" t="s">
        <v>34</v>
      </c>
      <c r="W930" s="3">
        <v>7</v>
      </c>
      <c r="X930" s="4" t="s">
        <v>235</v>
      </c>
      <c r="Y930" s="3">
        <v>2</v>
      </c>
      <c r="Z930" s="4" t="s">
        <v>236</v>
      </c>
      <c r="AA930" s="54" t="s">
        <v>16485</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15152564.76</v>
      </c>
    </row>
    <row r="931" spans="1:200" ht="15.75">
      <c r="A931" s="51"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8" t="str">
        <f t="shared" si="14"/>
        <v>16. Paz, justicia e instituciones sólidas</v>
      </c>
      <c r="U931" s="3">
        <v>1</v>
      </c>
      <c r="V931" s="4" t="s">
        <v>34</v>
      </c>
      <c r="W931" s="3">
        <v>7</v>
      </c>
      <c r="X931" s="4" t="s">
        <v>235</v>
      </c>
      <c r="Y931" s="3">
        <v>2</v>
      </c>
      <c r="Z931" s="4" t="s">
        <v>236</v>
      </c>
      <c r="AA931" s="54" t="s">
        <v>16485</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1316561.67</v>
      </c>
    </row>
    <row r="932" spans="1:200" ht="15.75">
      <c r="A932" s="51"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8" t="str">
        <f t="shared" si="14"/>
        <v>16. Paz, justicia e instituciones sólidas</v>
      </c>
      <c r="U932" s="3">
        <v>1</v>
      </c>
      <c r="V932" s="4" t="s">
        <v>34</v>
      </c>
      <c r="W932" s="3">
        <v>3</v>
      </c>
      <c r="X932" s="4" t="s">
        <v>37</v>
      </c>
      <c r="Y932" s="3">
        <v>4</v>
      </c>
      <c r="Z932" s="4" t="s">
        <v>252</v>
      </c>
      <c r="AA932" s="54"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4077914.08</v>
      </c>
    </row>
    <row r="933" spans="1:200" ht="15.75">
      <c r="A933" s="51"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8" t="str">
        <f t="shared" si="14"/>
        <v xml:space="preserve">5. Igualdad de género </v>
      </c>
      <c r="U933" s="3">
        <v>1</v>
      </c>
      <c r="V933" s="4" t="s">
        <v>34</v>
      </c>
      <c r="W933" s="3">
        <v>2</v>
      </c>
      <c r="X933" s="4" t="s">
        <v>269</v>
      </c>
      <c r="Y933" s="3">
        <v>4</v>
      </c>
      <c r="Z933" s="4" t="s">
        <v>270</v>
      </c>
      <c r="AA933" s="54" t="s">
        <v>16486</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747979.71000000008</v>
      </c>
    </row>
    <row r="934" spans="1:200" ht="15.75">
      <c r="A934" s="51"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8" t="str">
        <f t="shared" si="14"/>
        <v xml:space="preserve">10. Reducción de las desigualdades </v>
      </c>
      <c r="U934" s="3">
        <v>1</v>
      </c>
      <c r="V934" s="4" t="s">
        <v>34</v>
      </c>
      <c r="W934" s="3">
        <v>2</v>
      </c>
      <c r="X934" s="4" t="s">
        <v>269</v>
      </c>
      <c r="Y934" s="3">
        <v>4</v>
      </c>
      <c r="Z934" s="4" t="s">
        <v>270</v>
      </c>
      <c r="AA934" s="54" t="s">
        <v>16486</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418931.35</v>
      </c>
    </row>
    <row r="935" spans="1:200" s="15" customFormat="1" ht="15.75">
      <c r="A935" s="51"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8" t="str">
        <f t="shared" si="14"/>
        <v xml:space="preserve">10. Reducción de las desigualdades </v>
      </c>
      <c r="U935" s="3" t="s">
        <v>349</v>
      </c>
      <c r="V935" s="4" t="s">
        <v>350</v>
      </c>
      <c r="W935" s="3" t="s">
        <v>351</v>
      </c>
      <c r="X935" s="4" t="s">
        <v>352</v>
      </c>
      <c r="Y935" s="3" t="s">
        <v>353</v>
      </c>
      <c r="Z935" s="4" t="s">
        <v>354</v>
      </c>
      <c r="AA935" s="54"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9">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51"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8" t="str">
        <f t="shared" si="14"/>
        <v>16. Paz, justicia e instituciones sólidas</v>
      </c>
      <c r="U936" s="3" t="s">
        <v>497</v>
      </c>
      <c r="V936" s="4" t="s">
        <v>34</v>
      </c>
      <c r="W936" s="3" t="s">
        <v>3582</v>
      </c>
      <c r="X936" s="4" t="s">
        <v>235</v>
      </c>
      <c r="Y936" s="3" t="s">
        <v>349</v>
      </c>
      <c r="Z936" s="4" t="s">
        <v>236</v>
      </c>
      <c r="AA936" s="54" t="s">
        <v>16485</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9">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51"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8" t="str">
        <f t="shared" si="14"/>
        <v>16. Paz, justicia e instituciones sólidas</v>
      </c>
      <c r="U937" s="3">
        <v>1</v>
      </c>
      <c r="V937" s="4" t="s">
        <v>34</v>
      </c>
      <c r="W937" s="3">
        <v>7</v>
      </c>
      <c r="X937" s="4" t="s">
        <v>235</v>
      </c>
      <c r="Y937" s="3">
        <v>2</v>
      </c>
      <c r="Z937" s="4" t="s">
        <v>236</v>
      </c>
      <c r="AA937" s="54" t="s">
        <v>16485</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1385334</v>
      </c>
    </row>
    <row r="938" spans="1:200" ht="15.75">
      <c r="A938" s="51"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8" t="str">
        <f t="shared" si="14"/>
        <v>15. Vida de ecosistemas terrestres</v>
      </c>
      <c r="U938" s="3" t="s">
        <v>497</v>
      </c>
      <c r="V938" s="4" t="s">
        <v>34</v>
      </c>
      <c r="W938" s="3" t="s">
        <v>3582</v>
      </c>
      <c r="X938" s="4" t="s">
        <v>235</v>
      </c>
      <c r="Y938" s="3" t="s">
        <v>349</v>
      </c>
      <c r="Z938" s="4" t="s">
        <v>236</v>
      </c>
      <c r="AA938" s="54" t="s">
        <v>16485</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82300719</v>
      </c>
    </row>
    <row r="939" spans="1:200" ht="15.75">
      <c r="A939" s="51"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8" t="str">
        <f t="shared" si="14"/>
        <v>16. Paz, justicia e instituciones sólidas</v>
      </c>
      <c r="U939" s="3">
        <v>1</v>
      </c>
      <c r="V939" s="4" t="s">
        <v>34</v>
      </c>
      <c r="W939" s="3">
        <v>3</v>
      </c>
      <c r="X939" s="4" t="s">
        <v>37</v>
      </c>
      <c r="Y939" s="3">
        <v>4</v>
      </c>
      <c r="Z939" s="4" t="s">
        <v>252</v>
      </c>
      <c r="AA939" s="54"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153000000</v>
      </c>
    </row>
    <row r="940" spans="1:200" ht="15.75">
      <c r="A940" s="51"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8" t="str">
        <f t="shared" si="14"/>
        <v xml:space="preserve">5. Igualdad de género </v>
      </c>
      <c r="U940" s="3">
        <v>1</v>
      </c>
      <c r="V940" s="4" t="s">
        <v>34</v>
      </c>
      <c r="W940" s="3">
        <v>2</v>
      </c>
      <c r="X940" s="4" t="s">
        <v>269</v>
      </c>
      <c r="Y940" s="3">
        <v>4</v>
      </c>
      <c r="Z940" s="4" t="s">
        <v>270</v>
      </c>
      <c r="AA940" s="54" t="s">
        <v>16486</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9">
        <v>1000000</v>
      </c>
    </row>
    <row r="941" spans="1:200" s="15" customFormat="1" ht="15.75">
      <c r="A941" s="51"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8" t="str">
        <f t="shared" si="14"/>
        <v xml:space="preserve">10. Reducción de las desigualdades </v>
      </c>
      <c r="U941" s="3">
        <v>1</v>
      </c>
      <c r="V941" s="4" t="s">
        <v>34</v>
      </c>
      <c r="W941" s="3">
        <v>2</v>
      </c>
      <c r="X941" s="4" t="s">
        <v>269</v>
      </c>
      <c r="Y941" s="3">
        <v>4</v>
      </c>
      <c r="Z941" s="4" t="s">
        <v>270</v>
      </c>
      <c r="AA941" s="54" t="s">
        <v>16486</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51"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8" t="str">
        <f t="shared" si="14"/>
        <v xml:space="preserve">10. Reducción de las desigualdades </v>
      </c>
      <c r="U942" s="3" t="s">
        <v>349</v>
      </c>
      <c r="V942" s="4" t="s">
        <v>350</v>
      </c>
      <c r="W942" s="3" t="s">
        <v>351</v>
      </c>
      <c r="X942" s="4" t="s">
        <v>352</v>
      </c>
      <c r="Y942" s="3" t="s">
        <v>353</v>
      </c>
      <c r="Z942" s="4" t="s">
        <v>354</v>
      </c>
      <c r="AA942" s="54"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9">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51"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8" t="str">
        <f t="shared" si="14"/>
        <v xml:space="preserve">10. Reducción de las desigualdades </v>
      </c>
      <c r="U943" s="3">
        <v>1</v>
      </c>
      <c r="V943" s="4" t="s">
        <v>34</v>
      </c>
      <c r="W943" s="3">
        <v>3</v>
      </c>
      <c r="X943" s="4" t="s">
        <v>37</v>
      </c>
      <c r="Y943" s="3">
        <v>2</v>
      </c>
      <c r="Z943" s="4" t="s">
        <v>1685</v>
      </c>
      <c r="AA943" s="54" t="s">
        <v>16507</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48109830.099999994</v>
      </c>
    </row>
    <row r="944" spans="1:200" ht="15.75">
      <c r="A944" s="51"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8" t="str">
        <f t="shared" si="14"/>
        <v>16. Paz, justicia e instituciones sólidas</v>
      </c>
      <c r="U944" s="3">
        <v>1</v>
      </c>
      <c r="V944" s="4" t="s">
        <v>34</v>
      </c>
      <c r="W944" s="3">
        <v>7</v>
      </c>
      <c r="X944" s="4" t="s">
        <v>235</v>
      </c>
      <c r="Y944" s="3">
        <v>2</v>
      </c>
      <c r="Z944" s="4" t="s">
        <v>236</v>
      </c>
      <c r="AA944" s="54" t="s">
        <v>16485</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2334458</v>
      </c>
    </row>
    <row r="945" spans="1:78" ht="15.75">
      <c r="A945" s="51"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8" t="str">
        <f t="shared" si="14"/>
        <v>16. Paz, justicia e instituciones sólidas</v>
      </c>
      <c r="U945" s="3">
        <v>1</v>
      </c>
      <c r="V945" s="4" t="s">
        <v>34</v>
      </c>
      <c r="W945" s="3">
        <v>3</v>
      </c>
      <c r="X945" s="4" t="s">
        <v>37</v>
      </c>
      <c r="Y945" s="3">
        <v>4</v>
      </c>
      <c r="Z945" s="4" t="s">
        <v>252</v>
      </c>
      <c r="AA945" s="54"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174402</v>
      </c>
    </row>
    <row r="946" spans="1:78" ht="15.75">
      <c r="A946" s="51"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8" t="str">
        <f t="shared" si="14"/>
        <v xml:space="preserve">5. Igualdad de género </v>
      </c>
      <c r="U946" s="3">
        <v>1</v>
      </c>
      <c r="V946" s="4" t="s">
        <v>34</v>
      </c>
      <c r="W946" s="3">
        <v>2</v>
      </c>
      <c r="X946" s="4" t="s">
        <v>269</v>
      </c>
      <c r="Y946" s="3">
        <v>4</v>
      </c>
      <c r="Z946" s="4" t="s">
        <v>270</v>
      </c>
      <c r="AA946" s="54" t="s">
        <v>16486</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9">
        <v>4880247</v>
      </c>
    </row>
    <row r="947" spans="1:78" ht="15.75">
      <c r="A947" s="51"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8" t="str">
        <f t="shared" si="14"/>
        <v xml:space="preserve">10. Reducción de las desigualdades </v>
      </c>
      <c r="U947" s="3">
        <v>1</v>
      </c>
      <c r="V947" s="4" t="s">
        <v>34</v>
      </c>
      <c r="W947" s="3">
        <v>2</v>
      </c>
      <c r="X947" s="4" t="s">
        <v>269</v>
      </c>
      <c r="Y947" s="3">
        <v>4</v>
      </c>
      <c r="Z947" s="4" t="s">
        <v>270</v>
      </c>
      <c r="AA947" s="54" t="s">
        <v>16486</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9">
        <v>7566397</v>
      </c>
      <c r="BZ947" t="s">
        <v>14119</v>
      </c>
    </row>
    <row r="948" spans="1:78" ht="15.75">
      <c r="A948" s="51"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8" t="str">
        <f t="shared" si="14"/>
        <v xml:space="preserve">10. Reducción de las desigualdades </v>
      </c>
      <c r="U948" s="3" t="s">
        <v>349</v>
      </c>
      <c r="V948" s="4" t="s">
        <v>350</v>
      </c>
      <c r="W948" s="3" t="s">
        <v>351</v>
      </c>
      <c r="X948" s="4" t="s">
        <v>352</v>
      </c>
      <c r="Y948" s="3" t="s">
        <v>353</v>
      </c>
      <c r="Z948" s="4" t="s">
        <v>354</v>
      </c>
      <c r="AA948" s="54"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Y948" s="69">
        <v>2762674</v>
      </c>
    </row>
    <row r="949" spans="1:78" ht="15.75">
      <c r="A949" s="51"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8" t="str">
        <f t="shared" si="14"/>
        <v>11. Ciudades y comunidades sostenibles</v>
      </c>
      <c r="U949" s="3">
        <v>1</v>
      </c>
      <c r="V949" s="4" t="s">
        <v>34</v>
      </c>
      <c r="W949" s="3">
        <v>3</v>
      </c>
      <c r="X949" s="4" t="s">
        <v>37</v>
      </c>
      <c r="Y949" s="3">
        <v>2</v>
      </c>
      <c r="Z949" s="4" t="s">
        <v>1685</v>
      </c>
      <c r="AA949" s="54" t="s">
        <v>16507</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450000</v>
      </c>
    </row>
    <row r="950" spans="1:78" ht="15.75">
      <c r="A950" s="51"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8" t="str">
        <f t="shared" si="14"/>
        <v>11. Ciudades y comunidades sostenibles</v>
      </c>
      <c r="U950" s="3">
        <v>2</v>
      </c>
      <c r="V950" s="4" t="s">
        <v>350</v>
      </c>
      <c r="W950" s="3">
        <v>6</v>
      </c>
      <c r="X950" s="4" t="s">
        <v>352</v>
      </c>
      <c r="Y950" s="3">
        <v>7</v>
      </c>
      <c r="Z950" s="4" t="s">
        <v>2585</v>
      </c>
      <c r="AA950" s="54" t="s">
        <v>16512</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50600000</v>
      </c>
    </row>
    <row r="951" spans="1:78" ht="15.75">
      <c r="A951" s="51"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8" t="str">
        <f t="shared" si="14"/>
        <v>4. Educación de calidad</v>
      </c>
      <c r="U951" s="3">
        <v>2</v>
      </c>
      <c r="V951" s="4" t="s">
        <v>350</v>
      </c>
      <c r="W951" s="3">
        <v>5</v>
      </c>
      <c r="X951" s="4" t="s">
        <v>693</v>
      </c>
      <c r="Y951" s="3">
        <v>6</v>
      </c>
      <c r="Z951" s="4" t="s">
        <v>5372</v>
      </c>
      <c r="AA951" s="54"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9">
        <v>50000</v>
      </c>
      <c r="BZ951" t="s">
        <v>14192</v>
      </c>
    </row>
    <row r="952" spans="1:78" ht="15.75">
      <c r="A952" s="51"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8" t="str">
        <f t="shared" si="14"/>
        <v>16. Paz, justicia e instituciones sólidas</v>
      </c>
      <c r="U952" s="3">
        <v>1</v>
      </c>
      <c r="V952" s="4" t="s">
        <v>34</v>
      </c>
      <c r="W952" s="3">
        <v>3</v>
      </c>
      <c r="X952" s="4" t="s">
        <v>37</v>
      </c>
      <c r="Y952" s="3">
        <v>4</v>
      </c>
      <c r="Z952" s="4" t="s">
        <v>252</v>
      </c>
      <c r="AA952" s="54"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400000</v>
      </c>
    </row>
    <row r="953" spans="1:78" ht="15.75">
      <c r="A953" s="51"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8" t="str">
        <f t="shared" si="14"/>
        <v xml:space="preserve">5. Igualdad de género </v>
      </c>
      <c r="U953" s="3">
        <v>1</v>
      </c>
      <c r="V953" s="4" t="s">
        <v>34</v>
      </c>
      <c r="W953" s="3">
        <v>2</v>
      </c>
      <c r="X953" s="4" t="s">
        <v>269</v>
      </c>
      <c r="Y953" s="3">
        <v>4</v>
      </c>
      <c r="Z953" s="4" t="s">
        <v>270</v>
      </c>
      <c r="AA953" s="54" t="s">
        <v>16486</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9">
        <v>45000</v>
      </c>
    </row>
    <row r="954" spans="1:78" ht="15.75">
      <c r="A954" s="51"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8" t="str">
        <f t="shared" si="14"/>
        <v xml:space="preserve">10. Reducción de las desigualdades </v>
      </c>
      <c r="U954" s="3">
        <v>1</v>
      </c>
      <c r="V954" s="4" t="s">
        <v>34</v>
      </c>
      <c r="W954" s="3">
        <v>2</v>
      </c>
      <c r="X954" s="4" t="s">
        <v>269</v>
      </c>
      <c r="Y954" s="3">
        <v>4</v>
      </c>
      <c r="Z954" s="4" t="s">
        <v>270</v>
      </c>
      <c r="AA954" s="54" t="s">
        <v>16486</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v>
      </c>
    </row>
    <row r="955" spans="1:78" ht="15.75">
      <c r="A955" s="51"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8" t="str">
        <f t="shared" si="14"/>
        <v xml:space="preserve">10. Reducción de las desigualdades </v>
      </c>
      <c r="U955" s="3" t="s">
        <v>349</v>
      </c>
      <c r="V955" s="4" t="s">
        <v>350</v>
      </c>
      <c r="W955" s="3" t="s">
        <v>351</v>
      </c>
      <c r="X955" s="4" t="s">
        <v>352</v>
      </c>
      <c r="Y955" s="3" t="s">
        <v>353</v>
      </c>
      <c r="Z955" s="4" t="s">
        <v>354</v>
      </c>
      <c r="AA955" s="54"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51"/>
      <c r="BR955" s="51"/>
      <c r="BS955" s="51"/>
      <c r="BT955" s="51"/>
      <c r="BU955" s="51"/>
      <c r="BV955" s="51"/>
      <c r="BY955" s="69">
        <v>140000</v>
      </c>
    </row>
    <row r="956" spans="1:78" ht="15.75">
      <c r="A956" s="51"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8" t="str">
        <f t="shared" si="14"/>
        <v>4. Educación de calidad</v>
      </c>
      <c r="U956" s="3" t="s">
        <v>349</v>
      </c>
      <c r="V956" s="4" t="s">
        <v>350</v>
      </c>
      <c r="W956" s="3" t="s">
        <v>498</v>
      </c>
      <c r="X956" s="4" t="s">
        <v>693</v>
      </c>
      <c r="Y956" s="3" t="s">
        <v>349</v>
      </c>
      <c r="Z956" s="4" t="s">
        <v>5354</v>
      </c>
      <c r="AA956" s="54" t="s">
        <v>16518</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9">
        <v>118143994</v>
      </c>
    </row>
    <row r="957" spans="1:78" ht="15.75">
      <c r="A957" s="51"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8" t="str">
        <f t="shared" si="14"/>
        <v>4. Educación de calidad</v>
      </c>
      <c r="U957" s="3" t="s">
        <v>349</v>
      </c>
      <c r="V957" s="4" t="s">
        <v>350</v>
      </c>
      <c r="W957" s="3" t="s">
        <v>498</v>
      </c>
      <c r="X957" s="4" t="s">
        <v>693</v>
      </c>
      <c r="Y957" s="3">
        <v>2</v>
      </c>
      <c r="Z957" s="4" t="s">
        <v>5354</v>
      </c>
      <c r="AA957" s="54" t="s">
        <v>16518</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9">
        <v>30000</v>
      </c>
    </row>
    <row r="958" spans="1:78" ht="15.75">
      <c r="A958" s="51"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8" t="str">
        <f t="shared" si="14"/>
        <v>4. Educación de calidad</v>
      </c>
      <c r="U958" s="3" t="s">
        <v>349</v>
      </c>
      <c r="V958" s="4" t="s">
        <v>350</v>
      </c>
      <c r="W958" s="3" t="s">
        <v>498</v>
      </c>
      <c r="X958" s="4" t="s">
        <v>693</v>
      </c>
      <c r="Y958" s="3">
        <v>2</v>
      </c>
      <c r="Z958" s="4" t="s">
        <v>5354</v>
      </c>
      <c r="AA958" s="54" t="s">
        <v>16518</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320973478.79999995</v>
      </c>
    </row>
    <row r="959" spans="1:78" ht="15.75">
      <c r="A959" s="51"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8" t="str">
        <f t="shared" si="14"/>
        <v>4. Educación de calidad</v>
      </c>
      <c r="U959" s="3">
        <v>3</v>
      </c>
      <c r="V959" s="4" t="s">
        <v>578</v>
      </c>
      <c r="W959" s="3">
        <v>8</v>
      </c>
      <c r="X959" s="4" t="s">
        <v>14269</v>
      </c>
      <c r="Y959" s="3">
        <v>4</v>
      </c>
      <c r="Z959" s="4" t="s">
        <v>14270</v>
      </c>
      <c r="AA959" s="54" t="s">
        <v>16543</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9">
        <v>50000</v>
      </c>
    </row>
    <row r="960" spans="1:78" ht="15.75">
      <c r="A960" s="51"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8" t="str">
        <f t="shared" si="14"/>
        <v>4. Educación de calidad</v>
      </c>
      <c r="U960" s="3">
        <v>2</v>
      </c>
      <c r="V960" s="4" t="s">
        <v>350</v>
      </c>
      <c r="W960" s="3">
        <v>5</v>
      </c>
      <c r="X960" s="4" t="s">
        <v>693</v>
      </c>
      <c r="Y960" s="3">
        <v>2</v>
      </c>
      <c r="Z960" s="4" t="s">
        <v>5354</v>
      </c>
      <c r="AA960" s="54" t="s">
        <v>16518</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9">
        <v>114425593</v>
      </c>
    </row>
    <row r="961" spans="1:77" ht="15.75">
      <c r="A961" s="51"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8" t="str">
        <f t="shared" si="14"/>
        <v>4. Educación de calidad</v>
      </c>
      <c r="U961" s="3">
        <v>2</v>
      </c>
      <c r="V961" s="4" t="s">
        <v>350</v>
      </c>
      <c r="W961" s="3">
        <v>5</v>
      </c>
      <c r="X961" s="4" t="s">
        <v>693</v>
      </c>
      <c r="Y961" s="3">
        <v>1</v>
      </c>
      <c r="Z961" s="4" t="s">
        <v>1023</v>
      </c>
      <c r="AA961" s="54" t="s">
        <v>16502</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9">
        <v>50000</v>
      </c>
    </row>
    <row r="962" spans="1:77" ht="15.75">
      <c r="A962" s="51"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8" t="str">
        <f t="shared" si="14"/>
        <v>4. Educación de calidad</v>
      </c>
      <c r="U962" s="3">
        <v>2</v>
      </c>
      <c r="V962" s="4" t="s">
        <v>350</v>
      </c>
      <c r="W962" s="3">
        <v>5</v>
      </c>
      <c r="X962" s="4" t="s">
        <v>693</v>
      </c>
      <c r="Y962" s="3">
        <v>3</v>
      </c>
      <c r="Z962" s="4" t="s">
        <v>694</v>
      </c>
      <c r="AA962" s="54" t="s">
        <v>16493</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50000</v>
      </c>
    </row>
    <row r="963" spans="1:77" ht="15.75">
      <c r="A963" s="51"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8" t="str">
        <f t="shared" si="14"/>
        <v>4. Educación de calidad</v>
      </c>
      <c r="U963" s="3">
        <v>2</v>
      </c>
      <c r="V963" s="4" t="s">
        <v>350</v>
      </c>
      <c r="W963" s="3">
        <v>6</v>
      </c>
      <c r="X963" s="4" t="s">
        <v>352</v>
      </c>
      <c r="Y963" s="3">
        <v>8</v>
      </c>
      <c r="Z963" s="4" t="s">
        <v>354</v>
      </c>
      <c r="AA963" s="54"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50000</v>
      </c>
    </row>
    <row r="964" spans="1:77" ht="15.75">
      <c r="A964" s="51"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8" t="str">
        <f t="shared" ref="T964:T1027" si="15">R964&amp;". "&amp;S964</f>
        <v>9. Industria, innovación e infraestructuras</v>
      </c>
      <c r="U964" s="3">
        <v>3</v>
      </c>
      <c r="V964" s="4" t="s">
        <v>578</v>
      </c>
      <c r="W964" s="3">
        <v>8</v>
      </c>
      <c r="X964" s="4" t="s">
        <v>14269</v>
      </c>
      <c r="Y964" s="3">
        <v>4</v>
      </c>
      <c r="Z964" s="4" t="s">
        <v>14270</v>
      </c>
      <c r="AA964" s="54" t="s">
        <v>16543</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51"/>
      <c r="BY964" s="69">
        <v>210383000</v>
      </c>
    </row>
    <row r="965" spans="1:77" ht="15.75">
      <c r="A965" s="51"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8" t="str">
        <f t="shared" si="15"/>
        <v>9. Industria, innovación e infraestructuras</v>
      </c>
      <c r="U965" s="3">
        <v>3</v>
      </c>
      <c r="V965" s="4" t="s">
        <v>578</v>
      </c>
      <c r="W965" s="3">
        <v>8</v>
      </c>
      <c r="X965" s="4" t="s">
        <v>14269</v>
      </c>
      <c r="Y965" s="3">
        <v>4</v>
      </c>
      <c r="Z965" s="4" t="s">
        <v>14270</v>
      </c>
      <c r="AA965" s="54" t="s">
        <v>16543</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9">
        <v>126107000</v>
      </c>
    </row>
    <row r="966" spans="1:77" ht="15.75">
      <c r="A966" s="51"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8" t="str">
        <f t="shared" si="15"/>
        <v>4. Educación de calidad</v>
      </c>
      <c r="U966" s="3">
        <v>2</v>
      </c>
      <c r="V966" s="4" t="s">
        <v>350</v>
      </c>
      <c r="W966" s="3">
        <v>5</v>
      </c>
      <c r="X966" s="4" t="s">
        <v>693</v>
      </c>
      <c r="Y966" s="3" t="s">
        <v>497</v>
      </c>
      <c r="Z966" s="4" t="s">
        <v>1023</v>
      </c>
      <c r="AA966" s="54" t="s">
        <v>16502</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106520800</v>
      </c>
    </row>
    <row r="967" spans="1:77" ht="15.75">
      <c r="A967" s="51"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8" t="str">
        <f t="shared" si="15"/>
        <v>16. Paz, justicia e instituciones sólidas</v>
      </c>
      <c r="U967" s="3">
        <v>1</v>
      </c>
      <c r="V967" s="4" t="s">
        <v>34</v>
      </c>
      <c r="W967" s="3">
        <v>7</v>
      </c>
      <c r="X967" s="4" t="s">
        <v>235</v>
      </c>
      <c r="Y967" s="3">
        <v>2</v>
      </c>
      <c r="Z967" s="4" t="s">
        <v>236</v>
      </c>
      <c r="AA967" s="54" t="s">
        <v>16485</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9">
        <v>28210672</v>
      </c>
    </row>
    <row r="968" spans="1:77" ht="15.75">
      <c r="A968" s="51"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8" t="str">
        <f t="shared" si="15"/>
        <v>4. Educación de calidad</v>
      </c>
      <c r="U968" s="3">
        <v>2</v>
      </c>
      <c r="V968" s="4" t="s">
        <v>350</v>
      </c>
      <c r="W968" s="3">
        <v>5</v>
      </c>
      <c r="X968" s="4" t="s">
        <v>693</v>
      </c>
      <c r="Y968" s="3">
        <v>3</v>
      </c>
      <c r="Z968" s="4" t="s">
        <v>694</v>
      </c>
      <c r="AA968" s="54" t="s">
        <v>16493</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9">
        <v>36121616</v>
      </c>
    </row>
    <row r="969" spans="1:77" ht="15.75">
      <c r="A969" s="51"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8" t="str">
        <f t="shared" si="15"/>
        <v>4. Educación de calidad</v>
      </c>
      <c r="U969" s="3">
        <v>2</v>
      </c>
      <c r="V969" s="4" t="s">
        <v>350</v>
      </c>
      <c r="W969" s="3">
        <v>5</v>
      </c>
      <c r="X969" s="4" t="s">
        <v>693</v>
      </c>
      <c r="Y969" s="3">
        <v>3</v>
      </c>
      <c r="Z969" s="4" t="s">
        <v>694</v>
      </c>
      <c r="AA969" s="54" t="s">
        <v>16493</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9">
        <v>18562001.459999997</v>
      </c>
    </row>
    <row r="970" spans="1:77" ht="15.75">
      <c r="A970" s="51"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8" t="str">
        <f t="shared" si="15"/>
        <v>4. Educación de calidad</v>
      </c>
      <c r="U970" s="3">
        <v>2</v>
      </c>
      <c r="V970" s="4" t="s">
        <v>350</v>
      </c>
      <c r="W970" s="3">
        <v>5</v>
      </c>
      <c r="X970" s="4" t="s">
        <v>693</v>
      </c>
      <c r="Y970" s="3">
        <v>3</v>
      </c>
      <c r="Z970" s="4" t="s">
        <v>694</v>
      </c>
      <c r="AA970" s="54" t="s">
        <v>16493</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9">
        <v>3570000</v>
      </c>
    </row>
    <row r="971" spans="1:77" ht="15.75">
      <c r="A971" s="51"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8" t="str">
        <f t="shared" si="15"/>
        <v>4. Educación de calidad</v>
      </c>
      <c r="U971" s="3">
        <v>2</v>
      </c>
      <c r="V971" s="4" t="s">
        <v>350</v>
      </c>
      <c r="W971" s="3">
        <v>5</v>
      </c>
      <c r="X971" s="4" t="s">
        <v>693</v>
      </c>
      <c r="Y971" s="3" t="s">
        <v>840</v>
      </c>
      <c r="Z971" s="4" t="s">
        <v>14547</v>
      </c>
      <c r="AA971" s="54" t="s">
        <v>16544</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9">
        <v>350000</v>
      </c>
    </row>
    <row r="972" spans="1:77" ht="15.75">
      <c r="A972" s="51"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8" t="str">
        <f t="shared" si="15"/>
        <v>4. Educación de calidad</v>
      </c>
      <c r="U972" s="3">
        <v>2</v>
      </c>
      <c r="V972" s="4" t="s">
        <v>350</v>
      </c>
      <c r="W972" s="3">
        <v>5</v>
      </c>
      <c r="X972" s="4" t="s">
        <v>693</v>
      </c>
      <c r="Y972" s="3">
        <v>3</v>
      </c>
      <c r="Z972" s="4" t="s">
        <v>694</v>
      </c>
      <c r="AA972" s="54" t="s">
        <v>16493</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9">
        <v>132752200.09</v>
      </c>
    </row>
    <row r="973" spans="1:77" ht="15.75">
      <c r="A973" s="51"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8" t="str">
        <f t="shared" si="15"/>
        <v>16. Paz, justicia e instituciones sólidas</v>
      </c>
      <c r="U973" s="3">
        <v>1</v>
      </c>
      <c r="V973" s="4" t="s">
        <v>34</v>
      </c>
      <c r="W973" s="3">
        <v>7</v>
      </c>
      <c r="X973" s="4" t="s">
        <v>235</v>
      </c>
      <c r="Y973" s="3">
        <v>2</v>
      </c>
      <c r="Z973" s="4" t="s">
        <v>236</v>
      </c>
      <c r="AA973" s="54" t="s">
        <v>16485</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394283</v>
      </c>
    </row>
    <row r="974" spans="1:77" ht="15.75">
      <c r="A974" s="51"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8" t="str">
        <f t="shared" si="15"/>
        <v>16. Paz, justicia e instituciones sólidas</v>
      </c>
      <c r="U974" s="3">
        <v>1</v>
      </c>
      <c r="V974" s="4" t="s">
        <v>34</v>
      </c>
      <c r="W974" s="3">
        <v>3</v>
      </c>
      <c r="X974" s="4" t="s">
        <v>37</v>
      </c>
      <c r="Y974" s="3">
        <v>4</v>
      </c>
      <c r="Z974" s="4" t="s">
        <v>252</v>
      </c>
      <c r="AA974" s="54"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18101250</v>
      </c>
    </row>
    <row r="975" spans="1:77" ht="15.75">
      <c r="A975" s="51"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8" t="str">
        <f t="shared" si="15"/>
        <v xml:space="preserve">5. Igualdad de género </v>
      </c>
      <c r="U975" s="3">
        <v>1</v>
      </c>
      <c r="V975" s="4" t="s">
        <v>34</v>
      </c>
      <c r="W975" s="3">
        <v>2</v>
      </c>
      <c r="X975" s="4" t="s">
        <v>269</v>
      </c>
      <c r="Y975" s="3">
        <v>4</v>
      </c>
      <c r="Z975" s="4" t="s">
        <v>270</v>
      </c>
      <c r="AA975" s="54" t="s">
        <v>16486</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9">
        <v>30000</v>
      </c>
    </row>
    <row r="976" spans="1:77" ht="15.75">
      <c r="A976" s="51"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8" t="str">
        <f t="shared" si="15"/>
        <v xml:space="preserve">10. Reducción de las desigualdades </v>
      </c>
      <c r="U976" s="3">
        <v>1</v>
      </c>
      <c r="V976" s="4" t="s">
        <v>34</v>
      </c>
      <c r="W976" s="3">
        <v>2</v>
      </c>
      <c r="X976" s="4" t="s">
        <v>269</v>
      </c>
      <c r="Y976" s="3">
        <v>4</v>
      </c>
      <c r="Z976" s="4" t="s">
        <v>270</v>
      </c>
      <c r="AA976" s="54" t="s">
        <v>16486</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30000</v>
      </c>
    </row>
    <row r="977" spans="1:77" ht="15.75">
      <c r="A977" s="51"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8" t="str">
        <f t="shared" si="15"/>
        <v xml:space="preserve">10. Reducción de las desigualdades </v>
      </c>
      <c r="U977" s="3" t="s">
        <v>349</v>
      </c>
      <c r="V977" s="4" t="s">
        <v>350</v>
      </c>
      <c r="W977" s="3" t="s">
        <v>351</v>
      </c>
      <c r="X977" s="4" t="s">
        <v>352</v>
      </c>
      <c r="Y977" s="3" t="s">
        <v>353</v>
      </c>
      <c r="Z977" s="4" t="s">
        <v>354</v>
      </c>
      <c r="AA977" s="54"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9">
        <v>30000</v>
      </c>
    </row>
    <row r="978" spans="1:77" ht="15.75">
      <c r="A978" s="51"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8" t="str">
        <f t="shared" si="15"/>
        <v>4. Educación de calidad</v>
      </c>
      <c r="U978" s="3">
        <v>2</v>
      </c>
      <c r="V978" s="4" t="s">
        <v>350</v>
      </c>
      <c r="W978" s="3">
        <v>4</v>
      </c>
      <c r="X978" s="4" t="s">
        <v>1039</v>
      </c>
      <c r="Y978" s="3">
        <v>1</v>
      </c>
      <c r="Z978" s="4" t="s">
        <v>1059</v>
      </c>
      <c r="AA978" s="54" t="s">
        <v>16505</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1500000</v>
      </c>
    </row>
    <row r="979" spans="1:77" ht="15.75">
      <c r="A979" s="51"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8" t="str">
        <f t="shared" si="15"/>
        <v>4. Educación de calidad</v>
      </c>
      <c r="U979" s="3">
        <v>2</v>
      </c>
      <c r="V979" s="4" t="s">
        <v>350</v>
      </c>
      <c r="W979" s="3">
        <v>4</v>
      </c>
      <c r="X979" s="4" t="s">
        <v>1039</v>
      </c>
      <c r="Y979" s="3">
        <v>1</v>
      </c>
      <c r="Z979" s="4" t="s">
        <v>1059</v>
      </c>
      <c r="AA979" s="54" t="s">
        <v>16505</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43068730</v>
      </c>
    </row>
    <row r="980" spans="1:77" ht="15.75">
      <c r="A980" s="51"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8" t="str">
        <f t="shared" si="15"/>
        <v>4. Educación de calidad</v>
      </c>
      <c r="U980" s="3">
        <v>2</v>
      </c>
      <c r="V980" s="4" t="s">
        <v>350</v>
      </c>
      <c r="W980" s="3">
        <v>4</v>
      </c>
      <c r="X980" s="4" t="s">
        <v>1039</v>
      </c>
      <c r="Y980" s="3">
        <v>1</v>
      </c>
      <c r="Z980" s="4" t="s">
        <v>1059</v>
      </c>
      <c r="AA980" s="54" t="s">
        <v>16505</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12531984</v>
      </c>
    </row>
    <row r="981" spans="1:77" ht="15.75">
      <c r="A981" s="51"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8" t="str">
        <f t="shared" si="15"/>
        <v>4. Educación de calidad</v>
      </c>
      <c r="U981" s="3">
        <v>2</v>
      </c>
      <c r="V981" s="4" t="s">
        <v>350</v>
      </c>
      <c r="W981" s="3">
        <v>4</v>
      </c>
      <c r="X981" s="4" t="s">
        <v>1039</v>
      </c>
      <c r="Y981" s="3">
        <v>1</v>
      </c>
      <c r="Z981" s="4" t="s">
        <v>1059</v>
      </c>
      <c r="AA981" s="54" t="s">
        <v>16505</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270000</v>
      </c>
    </row>
    <row r="982" spans="1:77" ht="15.75">
      <c r="A982" s="51"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8" t="str">
        <f t="shared" si="15"/>
        <v>4. Educación de calidad</v>
      </c>
      <c r="U982" s="3">
        <v>2</v>
      </c>
      <c r="V982" s="4" t="s">
        <v>350</v>
      </c>
      <c r="W982" s="3">
        <v>4</v>
      </c>
      <c r="X982" s="4" t="s">
        <v>1039</v>
      </c>
      <c r="Y982" s="3">
        <v>1</v>
      </c>
      <c r="Z982" s="4" t="s">
        <v>1059</v>
      </c>
      <c r="AA982" s="54" t="s">
        <v>16505</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9">
        <v>36982059.399999999</v>
      </c>
    </row>
    <row r="983" spans="1:77" ht="15.75">
      <c r="A983" s="51"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8" t="str">
        <f t="shared" si="15"/>
        <v>16. Paz, justicia e instituciones sólidas</v>
      </c>
      <c r="U983" s="3">
        <v>1</v>
      </c>
      <c r="V983" s="4" t="s">
        <v>34</v>
      </c>
      <c r="W983" s="3">
        <v>7</v>
      </c>
      <c r="X983" s="4" t="s">
        <v>235</v>
      </c>
      <c r="Y983" s="3">
        <v>2</v>
      </c>
      <c r="Z983" s="4" t="s">
        <v>236</v>
      </c>
      <c r="AA983" s="54" t="s">
        <v>16485</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700000</v>
      </c>
    </row>
    <row r="984" spans="1:77" ht="15.75">
      <c r="A984" s="51"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8" t="str">
        <f t="shared" si="15"/>
        <v>16. Paz, justicia e instituciones sólidas</v>
      </c>
      <c r="U984" s="3">
        <v>1</v>
      </c>
      <c r="V984" s="4" t="s">
        <v>34</v>
      </c>
      <c r="W984" s="3">
        <v>3</v>
      </c>
      <c r="X984" s="4" t="s">
        <v>37</v>
      </c>
      <c r="Y984" s="3">
        <v>4</v>
      </c>
      <c r="Z984" s="4" t="s">
        <v>252</v>
      </c>
      <c r="AA984" s="54"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700000</v>
      </c>
    </row>
    <row r="985" spans="1:77" ht="15.75">
      <c r="A985" s="51"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8" t="str">
        <f t="shared" si="15"/>
        <v xml:space="preserve">5. Igualdad de género </v>
      </c>
      <c r="U985" s="3">
        <v>1</v>
      </c>
      <c r="V985" s="4" t="s">
        <v>34</v>
      </c>
      <c r="W985" s="3">
        <v>2</v>
      </c>
      <c r="X985" s="4" t="s">
        <v>269</v>
      </c>
      <c r="Y985" s="3">
        <v>4</v>
      </c>
      <c r="Z985" s="4" t="s">
        <v>270</v>
      </c>
      <c r="AA985" s="54" t="s">
        <v>16486</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700000</v>
      </c>
    </row>
    <row r="986" spans="1:77" ht="15.75">
      <c r="A986" s="51"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8" t="str">
        <f t="shared" si="15"/>
        <v xml:space="preserve">10. Reducción de las desigualdades </v>
      </c>
      <c r="U986" s="3">
        <v>1</v>
      </c>
      <c r="V986" s="4" t="s">
        <v>34</v>
      </c>
      <c r="W986" s="3">
        <v>2</v>
      </c>
      <c r="X986" s="4" t="s">
        <v>269</v>
      </c>
      <c r="Y986" s="3">
        <v>4</v>
      </c>
      <c r="Z986" s="4" t="s">
        <v>270</v>
      </c>
      <c r="AA986" s="54" t="s">
        <v>16486</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3500000</v>
      </c>
    </row>
    <row r="987" spans="1:77" ht="15.75">
      <c r="A987" s="51"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8" t="str">
        <f t="shared" si="15"/>
        <v xml:space="preserve">10. Reducción de las desigualdades </v>
      </c>
      <c r="U987" s="3" t="s">
        <v>349</v>
      </c>
      <c r="V987" s="4" t="s">
        <v>350</v>
      </c>
      <c r="W987" s="3" t="s">
        <v>351</v>
      </c>
      <c r="X987" s="4" t="s">
        <v>352</v>
      </c>
      <c r="Y987" s="3" t="s">
        <v>353</v>
      </c>
      <c r="Z987" s="4" t="s">
        <v>354</v>
      </c>
      <c r="AA987" s="54"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51"/>
      <c r="AW987" s="51"/>
      <c r="AX987" s="51"/>
      <c r="AY987" s="51"/>
      <c r="AZ987" s="51"/>
      <c r="BA987" s="51"/>
      <c r="BB987" s="51"/>
      <c r="BC987" s="51"/>
      <c r="BD987" s="51"/>
      <c r="BE987" s="51"/>
      <c r="BF987" s="51"/>
      <c r="BG987" s="51"/>
      <c r="BH987" s="51"/>
      <c r="BI987" s="51"/>
      <c r="BJ987" s="51"/>
      <c r="BK987" s="51"/>
      <c r="BL987" s="51"/>
      <c r="BM987" s="51"/>
      <c r="BN987" s="51"/>
      <c r="BO987" s="51"/>
      <c r="BP987" s="51"/>
      <c r="BQ987" s="51"/>
      <c r="BR987" s="51"/>
      <c r="BS987" s="51"/>
      <c r="BT987" s="51"/>
      <c r="BU987" s="51"/>
      <c r="BV987" s="51"/>
      <c r="BY987" s="69">
        <v>3500000</v>
      </c>
    </row>
    <row r="988" spans="1:77" ht="15.75">
      <c r="A988" s="51"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8" t="str">
        <f t="shared" si="15"/>
        <v>4. Educación de calidad</v>
      </c>
      <c r="U988" s="3">
        <v>2</v>
      </c>
      <c r="V988" s="4" t="s">
        <v>350</v>
      </c>
      <c r="W988" s="3">
        <v>4</v>
      </c>
      <c r="X988" s="4" t="s">
        <v>1039</v>
      </c>
      <c r="Y988" s="3">
        <v>1</v>
      </c>
      <c r="Z988" s="4" t="s">
        <v>1059</v>
      </c>
      <c r="AA988" s="54" t="s">
        <v>16505</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180000000</v>
      </c>
    </row>
    <row r="989" spans="1:77" ht="15.75">
      <c r="A989" s="51"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8" t="str">
        <f t="shared" si="15"/>
        <v>4. Educación de calidad</v>
      </c>
      <c r="U989" s="3">
        <v>2</v>
      </c>
      <c r="V989" s="4" t="s">
        <v>350</v>
      </c>
      <c r="W989" s="3">
        <v>5</v>
      </c>
      <c r="X989" s="4" t="s">
        <v>693</v>
      </c>
      <c r="Y989" s="3">
        <v>2</v>
      </c>
      <c r="Z989" s="4" t="s">
        <v>5354</v>
      </c>
      <c r="AA989" s="54" t="s">
        <v>16518</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90144590</v>
      </c>
    </row>
    <row r="990" spans="1:77" ht="15.75">
      <c r="A990" s="51"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8" t="str">
        <f t="shared" si="15"/>
        <v>4. Educación de calidad</v>
      </c>
      <c r="U990" s="3">
        <v>3</v>
      </c>
      <c r="V990" s="4" t="s">
        <v>578</v>
      </c>
      <c r="W990" s="3">
        <v>8</v>
      </c>
      <c r="X990" s="4" t="s">
        <v>14269</v>
      </c>
      <c r="Y990" s="3">
        <v>4</v>
      </c>
      <c r="Z990" s="4" t="s">
        <v>14270</v>
      </c>
      <c r="AA990" s="54" t="s">
        <v>16543</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100000</v>
      </c>
    </row>
    <row r="991" spans="1:77" ht="15.75">
      <c r="A991" s="51"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8" t="str">
        <f t="shared" si="15"/>
        <v>9. Industria, innovación e infraestructuras</v>
      </c>
      <c r="U991" s="3">
        <v>3</v>
      </c>
      <c r="V991" s="4" t="s">
        <v>578</v>
      </c>
      <c r="W991" s="3">
        <v>8</v>
      </c>
      <c r="X991" s="4" t="s">
        <v>14269</v>
      </c>
      <c r="Y991" s="3">
        <v>4</v>
      </c>
      <c r="Z991" s="4" t="s">
        <v>14270</v>
      </c>
      <c r="AA991" s="54" t="s">
        <v>16543</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818341019.10000002</v>
      </c>
    </row>
    <row r="992" spans="1:77" ht="15.75">
      <c r="A992" s="51"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8" t="str">
        <f t="shared" si="15"/>
        <v>4. Educación de calidad</v>
      </c>
      <c r="U992" s="3">
        <v>2</v>
      </c>
      <c r="V992" s="4" t="s">
        <v>350</v>
      </c>
      <c r="W992" s="3">
        <v>5</v>
      </c>
      <c r="X992" s="4" t="s">
        <v>693</v>
      </c>
      <c r="Y992" s="3">
        <v>2</v>
      </c>
      <c r="Z992" s="4" t="s">
        <v>5354</v>
      </c>
      <c r="AA992" s="54" t="s">
        <v>16518</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683793</v>
      </c>
    </row>
    <row r="993" spans="1:77" ht="15.75">
      <c r="A993" s="51"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8" t="str">
        <f t="shared" si="15"/>
        <v>16. Paz, justicia e instituciones sólidas</v>
      </c>
      <c r="U993" s="3">
        <v>1</v>
      </c>
      <c r="V993" s="4" t="s">
        <v>34</v>
      </c>
      <c r="W993" s="3">
        <v>7</v>
      </c>
      <c r="X993" s="4" t="s">
        <v>235</v>
      </c>
      <c r="Y993" s="3">
        <v>2</v>
      </c>
      <c r="Z993" s="4" t="s">
        <v>236</v>
      </c>
      <c r="AA993" s="54" t="s">
        <v>16485</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50000</v>
      </c>
    </row>
    <row r="994" spans="1:77" ht="15.75">
      <c r="A994" s="51"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8" t="str">
        <f t="shared" si="15"/>
        <v>16. Paz, justicia e instituciones sólidas</v>
      </c>
      <c r="U994" s="3">
        <v>1</v>
      </c>
      <c r="V994" s="4" t="s">
        <v>34</v>
      </c>
      <c r="W994" s="3">
        <v>3</v>
      </c>
      <c r="X994" s="4" t="s">
        <v>37</v>
      </c>
      <c r="Y994" s="3">
        <v>4</v>
      </c>
      <c r="Z994" s="4" t="s">
        <v>252</v>
      </c>
      <c r="AA994" s="54"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75000</v>
      </c>
    </row>
    <row r="995" spans="1:77" ht="15.75">
      <c r="A995" s="51"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8" t="str">
        <f t="shared" si="15"/>
        <v xml:space="preserve">5. Igualdad de género </v>
      </c>
      <c r="U995" s="3">
        <v>1</v>
      </c>
      <c r="V995" s="4" t="s">
        <v>34</v>
      </c>
      <c r="W995" s="3">
        <v>2</v>
      </c>
      <c r="X995" s="4" t="s">
        <v>269</v>
      </c>
      <c r="Y995" s="3">
        <v>4</v>
      </c>
      <c r="Z995" s="4" t="s">
        <v>270</v>
      </c>
      <c r="AA995" s="54" t="s">
        <v>16486</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50000</v>
      </c>
    </row>
    <row r="996" spans="1:77" ht="15.75">
      <c r="A996" s="51"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8" t="str">
        <f t="shared" si="15"/>
        <v xml:space="preserve">10. Reducción de las desigualdades </v>
      </c>
      <c r="U996" s="3">
        <v>1</v>
      </c>
      <c r="V996" s="4" t="s">
        <v>34</v>
      </c>
      <c r="W996" s="3">
        <v>2</v>
      </c>
      <c r="X996" s="4" t="s">
        <v>269</v>
      </c>
      <c r="Y996" s="3">
        <v>4</v>
      </c>
      <c r="Z996" s="4" t="s">
        <v>270</v>
      </c>
      <c r="AA996" s="54" t="s">
        <v>16486</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50000</v>
      </c>
    </row>
    <row r="997" spans="1:77" ht="15.75">
      <c r="A997" s="51"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8" t="str">
        <f t="shared" si="15"/>
        <v xml:space="preserve">10. Reducción de las desigualdades </v>
      </c>
      <c r="U997" s="3" t="s">
        <v>349</v>
      </c>
      <c r="V997" s="4" t="s">
        <v>350</v>
      </c>
      <c r="W997" s="3" t="s">
        <v>351</v>
      </c>
      <c r="X997" s="4" t="s">
        <v>352</v>
      </c>
      <c r="Y997" s="3" t="s">
        <v>353</v>
      </c>
      <c r="Z997" s="4" t="s">
        <v>354</v>
      </c>
      <c r="AA997" s="54"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51"/>
      <c r="AW997" s="51"/>
      <c r="AX997" s="51"/>
      <c r="AY997" s="51"/>
      <c r="AZ997" s="51"/>
      <c r="BA997" s="51"/>
      <c r="BB997" s="51"/>
      <c r="BC997" s="51"/>
      <c r="BD997" s="51"/>
      <c r="BE997" s="51"/>
      <c r="BF997" s="51"/>
      <c r="BG997" s="51"/>
      <c r="BH997" s="51"/>
      <c r="BI997" s="51"/>
      <c r="BJ997" s="51"/>
      <c r="BK997" s="51"/>
      <c r="BL997" s="51"/>
      <c r="BM997" s="51"/>
      <c r="BN997" s="51"/>
      <c r="BO997" s="51"/>
      <c r="BP997" s="51"/>
      <c r="BQ997" s="51"/>
      <c r="BR997" s="51"/>
      <c r="BS997" s="51"/>
      <c r="BT997" s="51"/>
      <c r="BU997" s="51"/>
      <c r="BV997" s="51"/>
      <c r="BY997" s="69">
        <v>15000000</v>
      </c>
    </row>
    <row r="998" spans="1:77" ht="15.75">
      <c r="A998" s="51"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8" t="str">
        <f t="shared" si="15"/>
        <v>4. Educación de calidad</v>
      </c>
      <c r="U998" s="3">
        <v>2</v>
      </c>
      <c r="V998" s="4" t="s">
        <v>350</v>
      </c>
      <c r="W998" s="3">
        <v>5</v>
      </c>
      <c r="X998" s="4" t="s">
        <v>693</v>
      </c>
      <c r="Y998" s="3">
        <v>2</v>
      </c>
      <c r="Z998" s="4" t="s">
        <v>5354</v>
      </c>
      <c r="AA998" s="54" t="s">
        <v>16518</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150000</v>
      </c>
    </row>
    <row r="999" spans="1:77" ht="15.75">
      <c r="A999" s="51"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8" t="str">
        <f t="shared" si="15"/>
        <v>16. Paz, justicia e instituciones sólidas</v>
      </c>
      <c r="U999" s="3">
        <v>2</v>
      </c>
      <c r="V999" s="4" t="s">
        <v>350</v>
      </c>
      <c r="W999" s="3">
        <v>5</v>
      </c>
      <c r="X999" s="4" t="s">
        <v>693</v>
      </c>
      <c r="Y999" s="3">
        <v>1</v>
      </c>
      <c r="Z999" s="4" t="s">
        <v>1023</v>
      </c>
      <c r="AA999" s="54" t="s">
        <v>16502</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38405387.890000001</v>
      </c>
    </row>
    <row r="1000" spans="1:77" ht="15.75">
      <c r="A1000" s="51"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8" t="str">
        <f t="shared" si="15"/>
        <v>4. Educación de calidad</v>
      </c>
      <c r="U1000" s="3">
        <v>2</v>
      </c>
      <c r="V1000" s="4" t="s">
        <v>350</v>
      </c>
      <c r="W1000" s="3" t="s">
        <v>498</v>
      </c>
      <c r="X1000" s="4" t="s">
        <v>693</v>
      </c>
      <c r="Y1000" s="3" t="s">
        <v>497</v>
      </c>
      <c r="Z1000" s="4" t="s">
        <v>1023</v>
      </c>
      <c r="AA1000" s="54" t="s">
        <v>16502</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180000</v>
      </c>
    </row>
    <row r="1001" spans="1:77" ht="15.75">
      <c r="A1001" s="51"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8" t="str">
        <f t="shared" si="15"/>
        <v>4. Educación de calidad</v>
      </c>
      <c r="U1001" s="3">
        <v>2</v>
      </c>
      <c r="V1001" s="4" t="s">
        <v>350</v>
      </c>
      <c r="W1001" s="3">
        <v>5</v>
      </c>
      <c r="X1001" s="4" t="s">
        <v>693</v>
      </c>
      <c r="Y1001" s="3">
        <v>1</v>
      </c>
      <c r="Z1001" s="4" t="s">
        <v>1023</v>
      </c>
      <c r="AA1001" s="54" t="s">
        <v>16502</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44229095</v>
      </c>
    </row>
    <row r="1002" spans="1:77" ht="15.75">
      <c r="A1002" s="51"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8" t="str">
        <f t="shared" si="15"/>
        <v>4. Educación de calidad</v>
      </c>
      <c r="U1002" s="3">
        <v>2</v>
      </c>
      <c r="V1002" s="4" t="s">
        <v>350</v>
      </c>
      <c r="W1002" s="3">
        <v>5</v>
      </c>
      <c r="X1002" s="4" t="s">
        <v>693</v>
      </c>
      <c r="Y1002" s="3">
        <v>1</v>
      </c>
      <c r="Z1002" s="4" t="s">
        <v>1023</v>
      </c>
      <c r="AA1002" s="54" t="s">
        <v>16502</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30000</v>
      </c>
    </row>
    <row r="1003" spans="1:77" ht="15.75">
      <c r="A1003" s="51"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8" t="str">
        <f t="shared" si="15"/>
        <v>16. Paz, justicia e instituciones sólidas</v>
      </c>
      <c r="U1003" s="3">
        <v>1</v>
      </c>
      <c r="V1003" s="4" t="s">
        <v>34</v>
      </c>
      <c r="W1003" s="3">
        <v>7</v>
      </c>
      <c r="X1003" s="4" t="s">
        <v>235</v>
      </c>
      <c r="Y1003" s="3">
        <v>2</v>
      </c>
      <c r="Z1003" s="4" t="s">
        <v>236</v>
      </c>
      <c r="AA1003" s="54" t="s">
        <v>16485</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20000</v>
      </c>
    </row>
    <row r="1004" spans="1:77" ht="15.75">
      <c r="A1004" s="51"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8" t="str">
        <f t="shared" si="15"/>
        <v>16. Paz, justicia e instituciones sólidas</v>
      </c>
      <c r="U1004" s="3">
        <v>1</v>
      </c>
      <c r="V1004" s="4" t="s">
        <v>34</v>
      </c>
      <c r="W1004" s="3">
        <v>3</v>
      </c>
      <c r="X1004" s="4" t="s">
        <v>37</v>
      </c>
      <c r="Y1004" s="3">
        <v>4</v>
      </c>
      <c r="Z1004" s="4" t="s">
        <v>252</v>
      </c>
      <c r="AA1004" s="54"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9">
        <v>20000</v>
      </c>
    </row>
    <row r="1005" spans="1:77" ht="15.75">
      <c r="A1005" s="51"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8" t="str">
        <f t="shared" si="15"/>
        <v xml:space="preserve">5. Igualdad de género </v>
      </c>
      <c r="U1005" s="3">
        <v>1</v>
      </c>
      <c r="V1005" s="4" t="s">
        <v>34</v>
      </c>
      <c r="W1005" s="3">
        <v>2</v>
      </c>
      <c r="X1005" s="4" t="s">
        <v>269</v>
      </c>
      <c r="Y1005" s="3">
        <v>4</v>
      </c>
      <c r="Z1005" s="4" t="s">
        <v>270</v>
      </c>
      <c r="AA1005" s="54" t="s">
        <v>16486</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232500000</v>
      </c>
    </row>
    <row r="1006" spans="1:77" ht="15.75">
      <c r="A1006" s="51"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8" t="str">
        <f t="shared" si="15"/>
        <v xml:space="preserve">10. Reducción de las desigualdades </v>
      </c>
      <c r="U1006" s="3">
        <v>1</v>
      </c>
      <c r="V1006" s="4" t="s">
        <v>34</v>
      </c>
      <c r="W1006" s="3">
        <v>2</v>
      </c>
      <c r="X1006" s="4" t="s">
        <v>269</v>
      </c>
      <c r="Y1006" s="3">
        <v>4</v>
      </c>
      <c r="Z1006" s="4" t="s">
        <v>270</v>
      </c>
      <c r="AA1006" s="54" t="s">
        <v>16486</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250818588</v>
      </c>
    </row>
    <row r="1007" spans="1:77" ht="15.75">
      <c r="A1007" s="51"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8" t="str">
        <f t="shared" si="15"/>
        <v xml:space="preserve">10. Reducción de las desigualdades </v>
      </c>
      <c r="U1007" s="3" t="s">
        <v>349</v>
      </c>
      <c r="V1007" s="4" t="s">
        <v>350</v>
      </c>
      <c r="W1007" s="3" t="s">
        <v>351</v>
      </c>
      <c r="X1007" s="4" t="s">
        <v>352</v>
      </c>
      <c r="Y1007" s="3" t="s">
        <v>353</v>
      </c>
      <c r="Z1007" s="4" t="s">
        <v>354</v>
      </c>
      <c r="AA1007" s="54"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51"/>
      <c r="AW1007" s="51"/>
      <c r="AX1007" s="51"/>
      <c r="AY1007" s="51"/>
      <c r="AZ1007" s="51"/>
      <c r="BA1007" s="51"/>
      <c r="BB1007" s="51"/>
      <c r="BC1007" s="51"/>
      <c r="BD1007" s="51"/>
      <c r="BE1007" s="51"/>
      <c r="BF1007" s="51"/>
      <c r="BG1007" s="51"/>
      <c r="BH1007" s="51"/>
      <c r="BI1007" s="51"/>
      <c r="BJ1007" s="51"/>
      <c r="BK1007" s="51"/>
      <c r="BL1007" s="51"/>
      <c r="BM1007" s="51"/>
      <c r="BN1007" s="51"/>
      <c r="BO1007" s="51"/>
      <c r="BP1007" s="51"/>
      <c r="BQ1007" s="51"/>
      <c r="BR1007" s="51"/>
      <c r="BS1007" s="51"/>
      <c r="BT1007" s="51"/>
      <c r="BU1007" s="51"/>
      <c r="BV1007" s="51"/>
      <c r="BY1007" s="69">
        <v>127574220</v>
      </c>
    </row>
    <row r="1008" spans="1:77" ht="15.75">
      <c r="A1008" s="51"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8" t="str">
        <f t="shared" si="15"/>
        <v>4. Educación de calidad</v>
      </c>
      <c r="U1008" s="3">
        <v>2</v>
      </c>
      <c r="V1008" s="4" t="s">
        <v>350</v>
      </c>
      <c r="W1008" s="3">
        <v>5</v>
      </c>
      <c r="X1008" s="4" t="s">
        <v>693</v>
      </c>
      <c r="Y1008" s="3">
        <v>1</v>
      </c>
      <c r="Z1008" s="4" t="s">
        <v>1023</v>
      </c>
      <c r="AA1008" s="54" t="s">
        <v>16502</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3761575760</v>
      </c>
    </row>
    <row r="1009" spans="1:200" ht="15.75">
      <c r="A1009" s="51"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8" t="str">
        <f t="shared" si="15"/>
        <v>4. Educación de calidad</v>
      </c>
      <c r="U1009" s="3">
        <v>2</v>
      </c>
      <c r="V1009" s="4" t="s">
        <v>350</v>
      </c>
      <c r="W1009" s="3">
        <v>5</v>
      </c>
      <c r="X1009" s="4" t="s">
        <v>693</v>
      </c>
      <c r="Y1009" s="3">
        <v>1</v>
      </c>
      <c r="Z1009" s="4" t="s">
        <v>1023</v>
      </c>
      <c r="AA1009" s="54" t="s">
        <v>16502</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12727274.6</v>
      </c>
    </row>
    <row r="1010" spans="1:200" ht="15.75">
      <c r="A1010" s="51"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8" t="str">
        <f t="shared" si="15"/>
        <v>4. Educación de calidad</v>
      </c>
      <c r="U1010" s="3">
        <v>2</v>
      </c>
      <c r="V1010" s="4" t="s">
        <v>350</v>
      </c>
      <c r="W1010" s="3">
        <v>5</v>
      </c>
      <c r="X1010" s="4" t="s">
        <v>693</v>
      </c>
      <c r="Y1010" s="3">
        <v>6</v>
      </c>
      <c r="Z1010" s="4" t="s">
        <v>5372</v>
      </c>
      <c r="AA1010" s="54"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9">
        <v>533205000</v>
      </c>
    </row>
    <row r="1011" spans="1:200" ht="15.75">
      <c r="A1011" s="51"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8" t="str">
        <f t="shared" si="15"/>
        <v xml:space="preserve">5. Igualdad de género </v>
      </c>
      <c r="U1011" s="3">
        <v>1</v>
      </c>
      <c r="V1011" s="4" t="s">
        <v>34</v>
      </c>
      <c r="W1011" s="3">
        <v>2</v>
      </c>
      <c r="X1011" s="4" t="s">
        <v>269</v>
      </c>
      <c r="Y1011" s="3">
        <v>2</v>
      </c>
      <c r="Z1011" s="4" t="s">
        <v>3892</v>
      </c>
      <c r="AA1011" s="54" t="s">
        <v>16515</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9">
        <v>28388960</v>
      </c>
    </row>
    <row r="1012" spans="1:200" ht="15.75">
      <c r="A1012" s="51"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8" t="str">
        <f t="shared" si="15"/>
        <v xml:space="preserve">5. Igualdad de género </v>
      </c>
      <c r="U1012" s="3">
        <v>1</v>
      </c>
      <c r="V1012" s="4" t="s">
        <v>34</v>
      </c>
      <c r="W1012" s="3">
        <v>3</v>
      </c>
      <c r="X1012" s="4" t="s">
        <v>37</v>
      </c>
      <c r="Y1012" s="3">
        <v>4</v>
      </c>
      <c r="Z1012" s="4" t="s">
        <v>252</v>
      </c>
      <c r="AA1012" s="54"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348549</v>
      </c>
    </row>
    <row r="1013" spans="1:200" ht="15.75">
      <c r="A1013" s="51"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8" t="str">
        <f t="shared" si="15"/>
        <v xml:space="preserve">10. Reducción de las desigualdades </v>
      </c>
      <c r="U1013" s="3" t="s">
        <v>349</v>
      </c>
      <c r="V1013" s="4" t="s">
        <v>350</v>
      </c>
      <c r="W1013" s="3" t="s">
        <v>351</v>
      </c>
      <c r="X1013" s="4" t="s">
        <v>352</v>
      </c>
      <c r="Y1013" s="3"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840000</v>
      </c>
    </row>
    <row r="1014" spans="1:200" ht="15.75">
      <c r="A1014" s="51"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8" t="str">
        <f t="shared" si="15"/>
        <v xml:space="preserve">5. Igualdad de género </v>
      </c>
      <c r="U1014" s="3">
        <v>1</v>
      </c>
      <c r="V1014" s="4" t="s">
        <v>34</v>
      </c>
      <c r="W1014" s="3">
        <v>2</v>
      </c>
      <c r="X1014" s="4" t="s">
        <v>269</v>
      </c>
      <c r="Y1014" s="3">
        <v>4</v>
      </c>
      <c r="Z1014" s="4" t="s">
        <v>270</v>
      </c>
      <c r="AA1014" s="54" t="s">
        <v>16486</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348549</v>
      </c>
    </row>
    <row r="1015" spans="1:200" ht="15.75">
      <c r="A1015" s="51"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8" t="str">
        <f t="shared" si="15"/>
        <v xml:space="preserve">5. Igualdad de género </v>
      </c>
      <c r="U1015" s="3">
        <v>1</v>
      </c>
      <c r="V1015" s="4" t="s">
        <v>34</v>
      </c>
      <c r="W1015" s="3">
        <v>2</v>
      </c>
      <c r="X1015" s="4" t="s">
        <v>269</v>
      </c>
      <c r="Y1015" s="3">
        <v>4</v>
      </c>
      <c r="Z1015" s="4" t="s">
        <v>270</v>
      </c>
      <c r="AA1015" s="54" t="s">
        <v>16486</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51"/>
      <c r="BX1015" s="51"/>
      <c r="BY1015" s="69">
        <v>133184658.47999999</v>
      </c>
    </row>
    <row r="1016" spans="1:200" ht="15.75">
      <c r="A1016" s="51"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8" t="str">
        <f t="shared" si="15"/>
        <v xml:space="preserve">5. Igualdad de género </v>
      </c>
      <c r="U1016" s="3">
        <v>1</v>
      </c>
      <c r="V1016" s="4" t="s">
        <v>34</v>
      </c>
      <c r="W1016" s="3">
        <v>2</v>
      </c>
      <c r="X1016" s="4" t="s">
        <v>269</v>
      </c>
      <c r="Y1016" s="3">
        <v>4</v>
      </c>
      <c r="Z1016" s="4" t="s">
        <v>270</v>
      </c>
      <c r="AA1016" s="54" t="s">
        <v>16486</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51"/>
      <c r="BX1016" s="51"/>
      <c r="BY1016" s="69">
        <v>368549</v>
      </c>
    </row>
    <row r="1017" spans="1:200" ht="15.75">
      <c r="A1017" s="51"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8" t="str">
        <f t="shared" si="15"/>
        <v xml:space="preserve">5. Igualdad de género </v>
      </c>
      <c r="U1017" s="3">
        <v>1</v>
      </c>
      <c r="V1017" s="4" t="s">
        <v>34</v>
      </c>
      <c r="W1017" s="3">
        <v>2</v>
      </c>
      <c r="X1017" s="4" t="s">
        <v>269</v>
      </c>
      <c r="Y1017" s="3">
        <v>4</v>
      </c>
      <c r="Z1017" s="4" t="s">
        <v>270</v>
      </c>
      <c r="AA1017" s="54" t="s">
        <v>16486</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9">
        <v>18145515</v>
      </c>
    </row>
    <row r="1018" spans="1:200" ht="15.75">
      <c r="A1018" s="51"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8" t="str">
        <f t="shared" si="15"/>
        <v xml:space="preserve">5. Igualdad de género </v>
      </c>
      <c r="U1018" s="3">
        <v>1</v>
      </c>
      <c r="V1018" s="4" t="s">
        <v>34</v>
      </c>
      <c r="W1018" s="3">
        <v>2</v>
      </c>
      <c r="X1018" s="4" t="s">
        <v>269</v>
      </c>
      <c r="Y1018" s="3">
        <v>4</v>
      </c>
      <c r="Z1018" s="4" t="s">
        <v>270</v>
      </c>
      <c r="AA1018" s="54" t="s">
        <v>16486</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348547</v>
      </c>
    </row>
    <row r="1019" spans="1:200" ht="15.75">
      <c r="A1019" s="51"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8" t="str">
        <f t="shared" si="15"/>
        <v>16. Paz, justicia e instituciones sólidas</v>
      </c>
      <c r="U1019" s="3">
        <v>1</v>
      </c>
      <c r="V1019" s="4" t="s">
        <v>34</v>
      </c>
      <c r="W1019" s="3">
        <v>2</v>
      </c>
      <c r="X1019" s="4" t="s">
        <v>269</v>
      </c>
      <c r="Y1019" s="3">
        <v>4</v>
      </c>
      <c r="Z1019" s="4" t="s">
        <v>270</v>
      </c>
      <c r="AA1019" s="54" t="s">
        <v>16486</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9">
        <v>348549</v>
      </c>
    </row>
    <row r="1020" spans="1:200" ht="15.75">
      <c r="A1020" s="51"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8" t="str">
        <f t="shared" si="15"/>
        <v>16. Paz, justicia e instituciones sólidas</v>
      </c>
      <c r="U1020" s="3">
        <v>1</v>
      </c>
      <c r="V1020" s="4" t="s">
        <v>34</v>
      </c>
      <c r="W1020" s="3">
        <v>7</v>
      </c>
      <c r="X1020" s="4" t="s">
        <v>235</v>
      </c>
      <c r="Y1020" s="3">
        <v>2</v>
      </c>
      <c r="Z1020" s="4" t="s">
        <v>236</v>
      </c>
      <c r="AA1020" s="54" t="s">
        <v>16485</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9">
        <v>4316074</v>
      </c>
    </row>
    <row r="1021" spans="1:200" ht="15.75">
      <c r="A1021" s="51"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8" t="str">
        <f t="shared" si="15"/>
        <v>16. Paz, justicia e instituciones sólidas</v>
      </c>
      <c r="U1021" s="3">
        <v>1</v>
      </c>
      <c r="V1021" s="4" t="s">
        <v>34</v>
      </c>
      <c r="W1021" s="3">
        <v>3</v>
      </c>
      <c r="X1021" s="4" t="s">
        <v>37</v>
      </c>
      <c r="Y1021" s="3">
        <v>4</v>
      </c>
      <c r="Z1021" s="4" t="s">
        <v>252</v>
      </c>
      <c r="AA1021" s="54"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348549</v>
      </c>
      <c r="BZ1021" s="15"/>
      <c r="DK1021" s="15"/>
      <c r="DL1021" s="15"/>
      <c r="DM1021" s="15"/>
      <c r="DN1021" s="15"/>
      <c r="GR1021" s="15"/>
    </row>
    <row r="1022" spans="1:200" ht="15.75">
      <c r="A1022" s="51"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8" t="str">
        <f t="shared" si="15"/>
        <v xml:space="preserve">5. Igualdad de género </v>
      </c>
      <c r="U1022" s="3">
        <v>1</v>
      </c>
      <c r="V1022" s="4" t="s">
        <v>34</v>
      </c>
      <c r="W1022" s="3">
        <v>2</v>
      </c>
      <c r="X1022" s="4" t="s">
        <v>269</v>
      </c>
      <c r="Y1022" s="3">
        <v>4</v>
      </c>
      <c r="Z1022" s="4" t="s">
        <v>270</v>
      </c>
      <c r="AA1022" s="54" t="s">
        <v>16486</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51"/>
      <c r="BX1022" s="51"/>
      <c r="BY1022" s="69">
        <v>7000000</v>
      </c>
      <c r="BZ1022" s="15"/>
      <c r="DK1022" s="15"/>
      <c r="DL1022" s="15"/>
      <c r="DM1022" s="15"/>
      <c r="DN1022" s="15"/>
      <c r="GR1022" s="15"/>
    </row>
    <row r="1023" spans="1:200" ht="15.75">
      <c r="A1023" s="51"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8" t="str">
        <f t="shared" si="15"/>
        <v xml:space="preserve">10. Reducción de las desigualdades </v>
      </c>
      <c r="U1023" s="3">
        <v>1</v>
      </c>
      <c r="V1023" s="4" t="s">
        <v>34</v>
      </c>
      <c r="W1023" s="3">
        <v>2</v>
      </c>
      <c r="X1023" s="4" t="s">
        <v>269</v>
      </c>
      <c r="Y1023" s="3">
        <v>4</v>
      </c>
      <c r="Z1023" s="4" t="s">
        <v>270</v>
      </c>
      <c r="AA1023" s="54" t="s">
        <v>16486</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9">
        <v>25000000</v>
      </c>
    </row>
    <row r="1024" spans="1:200" ht="15.75">
      <c r="A1024" s="51"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8" t="str">
        <f t="shared" si="15"/>
        <v>4. Educación de calidad</v>
      </c>
      <c r="U1024" s="3">
        <v>1</v>
      </c>
      <c r="V1024" s="4" t="s">
        <v>34</v>
      </c>
      <c r="W1024" s="3">
        <v>8</v>
      </c>
      <c r="X1024" s="4" t="s">
        <v>461</v>
      </c>
      <c r="Y1024" s="3">
        <v>3</v>
      </c>
      <c r="Z1024" s="4" t="s">
        <v>9725</v>
      </c>
      <c r="AA1024" s="54" t="s">
        <v>16534</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79895897</v>
      </c>
    </row>
    <row r="1025" spans="1:200" ht="15.75">
      <c r="A1025" s="51"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8" t="str">
        <f t="shared" si="15"/>
        <v>4. Educación de calidad</v>
      </c>
      <c r="U1025" s="3">
        <v>1</v>
      </c>
      <c r="V1025" s="4" t="s">
        <v>34</v>
      </c>
      <c r="W1025" s="3">
        <v>8</v>
      </c>
      <c r="X1025" s="4" t="s">
        <v>461</v>
      </c>
      <c r="Y1025" s="3">
        <v>3</v>
      </c>
      <c r="Z1025" s="4" t="s">
        <v>9725</v>
      </c>
      <c r="AA1025" s="54" t="s">
        <v>16534</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14128838.5</v>
      </c>
    </row>
    <row r="1026" spans="1:200" ht="15.75">
      <c r="A1026" s="51"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8" t="str">
        <f t="shared" si="15"/>
        <v>16. Paz, justicia e instituciones sólidas</v>
      </c>
      <c r="U1026" s="3">
        <v>1</v>
      </c>
      <c r="V1026" s="4" t="s">
        <v>34</v>
      </c>
      <c r="W1026" s="3">
        <v>7</v>
      </c>
      <c r="X1026" s="4" t="s">
        <v>235</v>
      </c>
      <c r="Y1026" s="3">
        <v>2</v>
      </c>
      <c r="Z1026" s="4" t="s">
        <v>236</v>
      </c>
      <c r="AA1026" s="54" t="s">
        <v>16485</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9">
        <v>240000</v>
      </c>
    </row>
    <row r="1027" spans="1:200" ht="15.75">
      <c r="A1027" s="51"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8" t="str">
        <f t="shared" si="15"/>
        <v>16. Paz, justicia e instituciones sólidas</v>
      </c>
      <c r="U1027" s="3">
        <v>1</v>
      </c>
      <c r="V1027" s="4" t="s">
        <v>34</v>
      </c>
      <c r="W1027" s="3">
        <v>3</v>
      </c>
      <c r="X1027" s="4" t="s">
        <v>37</v>
      </c>
      <c r="Y1027" s="3">
        <v>4</v>
      </c>
      <c r="Z1027" s="4" t="s">
        <v>252</v>
      </c>
      <c r="AA1027" s="54"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9">
        <v>2000000</v>
      </c>
    </row>
    <row r="1028" spans="1:200" ht="15.75">
      <c r="A1028" s="51"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8" t="str">
        <f t="shared" ref="T1028:T1031" si="16">R1028&amp;". "&amp;S1028</f>
        <v xml:space="preserve">5. Igualdad de género </v>
      </c>
      <c r="U1028" s="3">
        <v>1</v>
      </c>
      <c r="V1028" s="4" t="s">
        <v>34</v>
      </c>
      <c r="W1028" s="3">
        <v>2</v>
      </c>
      <c r="X1028" s="4" t="s">
        <v>269</v>
      </c>
      <c r="Y1028" s="3">
        <v>4</v>
      </c>
      <c r="Z1028" s="4" t="s">
        <v>270</v>
      </c>
      <c r="AA1028" s="54" t="s">
        <v>16486</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9">
        <v>4000000</v>
      </c>
      <c r="BZ1028" s="15"/>
      <c r="DK1028" s="15"/>
      <c r="DL1028" s="15"/>
      <c r="DM1028" s="15"/>
      <c r="DN1028" s="15"/>
      <c r="GR1028" s="15"/>
    </row>
    <row r="1029" spans="1:200" ht="15.75">
      <c r="A1029" s="51"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8" t="str">
        <f t="shared" si="16"/>
        <v xml:space="preserve">10. Reducción de las desigualdades </v>
      </c>
      <c r="U1029" s="3">
        <v>1</v>
      </c>
      <c r="V1029" s="4" t="s">
        <v>34</v>
      </c>
      <c r="W1029" s="3">
        <v>2</v>
      </c>
      <c r="X1029" s="4" t="s">
        <v>269</v>
      </c>
      <c r="Y1029" s="3">
        <v>4</v>
      </c>
      <c r="Z1029" s="4" t="s">
        <v>270</v>
      </c>
      <c r="AA1029" s="54" t="s">
        <v>16486</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9">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51"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8" t="str">
        <f t="shared" si="16"/>
        <v xml:space="preserve">10. Reducción de las desigualdades </v>
      </c>
      <c r="U1030" s="3" t="s">
        <v>349</v>
      </c>
      <c r="V1030" s="4" t="s">
        <v>350</v>
      </c>
      <c r="W1030" s="3" t="s">
        <v>351</v>
      </c>
      <c r="X1030" s="4" t="s">
        <v>352</v>
      </c>
      <c r="Y1030" s="3" t="s">
        <v>353</v>
      </c>
      <c r="Z1030" s="4" t="s">
        <v>354</v>
      </c>
      <c r="AA1030" s="54"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9">
        <v>3000000</v>
      </c>
    </row>
    <row r="1031" spans="1:200" ht="15.75">
      <c r="A1031" s="51"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8" t="str">
        <f t="shared" si="16"/>
        <v>16. Paz, justicia e instituciones sólidas</v>
      </c>
      <c r="U1031" s="6">
        <v>1</v>
      </c>
      <c r="V1031" s="4" t="s">
        <v>34</v>
      </c>
      <c r="W1031" s="6">
        <v>2</v>
      </c>
      <c r="X1031" s="4" t="s">
        <v>12334</v>
      </c>
      <c r="Y1031" s="6">
        <v>2</v>
      </c>
      <c r="Z1031" s="4" t="s">
        <v>3892</v>
      </c>
      <c r="AA1031" s="54" t="s">
        <v>16515</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9">
        <v>6822125655.9499998</v>
      </c>
    </row>
    <row r="1032" spans="1:200" ht="15.75">
      <c r="AA1032" s="54"/>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2021-09-17T22:22:06Z</cp:lastPrinted>
  <dcterms:created xsi:type="dcterms:W3CDTF">2021-02-11T20:09:15Z</dcterms:created>
  <dcterms:modified xsi:type="dcterms:W3CDTF">2021-09-20T18:35:44Z</dcterms:modified>
</cp:coreProperties>
</file>