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Daniel Neria\Desktop\001. Tlalpan\Tlalpan 2021\34. Cuenta Publica\Cuenta_Pública_2021_Tercera_Versión\02. Formatos\"/>
    </mc:Choice>
  </mc:AlternateContent>
  <xr:revisionPtr revIDLastSave="0" documentId="13_ncr:1_{8D3C2B50-3959-4823-B237-C69F6990D7BB}" xr6:coauthVersionLast="47" xr6:coauthVersionMax="47" xr10:uidLastSave="{00000000-0000-0000-0000-000000000000}"/>
  <bookViews>
    <workbookView xWindow="-108" yWindow="-108" windowWidth="23256" windowHeight="12576" activeTab="3" xr2:uid="{00000000-000D-0000-FFFF-FFFF00000000}"/>
  </bookViews>
  <sheets>
    <sheet name="EP_03" sheetId="25" r:id="rId1"/>
    <sheet name="EP_04" sheetId="26" r:id="rId2"/>
    <sheet name="EP_05" sheetId="27" r:id="rId3"/>
    <sheet name="EP_09" sheetId="28" r:id="rId4"/>
    <sheet name="PPI" sheetId="19" r:id="rId5"/>
    <sheet name="RED" sheetId="21" r:id="rId6"/>
    <sheet name="ASM" sheetId="22" r:id="rId7"/>
    <sheet name="Federalizado" sheetId="23" r:id="rId8"/>
    <sheet name="FAIS" sheetId="24" r:id="rId9"/>
  </sheets>
  <externalReferences>
    <externalReference r:id="rId10"/>
    <externalReference r:id="rId11"/>
    <externalReference r:id="rId12"/>
    <externalReference r:id="rId13"/>
    <externalReference r:id="rId14"/>
    <externalReference r:id="rId15"/>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 localSheetId="4">[2]INICIO!$Y$166:$Y$186</definedName>
    <definedName name="_______EJE1">[2]INICIO!$Y$166:$Y$186</definedName>
    <definedName name="_______EJE2" localSheetId="4">[2]INICIO!$Y$188:$Y$229</definedName>
    <definedName name="_______EJE2">[2]INICIO!$Y$188:$Y$229</definedName>
    <definedName name="_______EJE3" localSheetId="4">[2]INICIO!$Y$231:$Y$247</definedName>
    <definedName name="_______EJE3">[2]INICIO!$Y$231:$Y$247</definedName>
    <definedName name="_______EJE4" localSheetId="4">[2]INICIO!$Y$249:$Y$272</definedName>
    <definedName name="_______EJE4">[2]INICIO!$Y$249:$Y$272</definedName>
    <definedName name="_______EJE5" localSheetId="4">[2]INICIO!$Y$274:$Y$287</definedName>
    <definedName name="_______EJE5">[2]INICIO!$Y$274:$Y$287</definedName>
    <definedName name="_______EJE6" localSheetId="4">[2]INICIO!$Y$289:$Y$314</definedName>
    <definedName name="_______EJE6">[2]INICIO!$Y$289:$Y$314</definedName>
    <definedName name="_______EJE7" localSheetId="4">[2]INICIO!$Y$316:$Y$356</definedName>
    <definedName name="_______EJE7">[2]INICIO!$Y$316:$Y$356</definedName>
    <definedName name="______EJE1" localSheetId="4">[2]INICIO!$Y$166:$Y$186</definedName>
    <definedName name="______EJE1">[2]INICIO!$Y$166:$Y$186</definedName>
    <definedName name="______EJE2" localSheetId="4">[2]INICIO!$Y$188:$Y$229</definedName>
    <definedName name="______EJE2">[2]INICIO!$Y$188:$Y$229</definedName>
    <definedName name="______EJE3" localSheetId="4">[2]INICIO!$Y$231:$Y$247</definedName>
    <definedName name="______EJE3">[2]INICIO!$Y$231:$Y$247</definedName>
    <definedName name="______EJE4" localSheetId="4">[2]INICIO!$Y$249:$Y$272</definedName>
    <definedName name="______EJE4">[2]INICIO!$Y$249:$Y$272</definedName>
    <definedName name="______EJE5" localSheetId="4">[2]INICIO!$Y$274:$Y$287</definedName>
    <definedName name="______EJE5">[2]INICIO!$Y$274:$Y$287</definedName>
    <definedName name="______EJE6" localSheetId="4">[2]INICIO!$Y$289:$Y$314</definedName>
    <definedName name="______EJE6">[2]INICIO!$Y$289:$Y$314</definedName>
    <definedName name="______EJE7" localSheetId="4">[2]INICIO!$Y$316:$Y$356</definedName>
    <definedName name="______EJE7">[2]INICIO!$Y$316:$Y$356</definedName>
    <definedName name="_____EJE1" localSheetId="4">[2]INICIO!$Y$166:$Y$186</definedName>
    <definedName name="_____EJE1">[2]INICIO!$Y$166:$Y$186</definedName>
    <definedName name="_____EJE2" localSheetId="4">[2]INICIO!$Y$188:$Y$229</definedName>
    <definedName name="_____EJE2">[2]INICIO!$Y$188:$Y$229</definedName>
    <definedName name="_____EJE3" localSheetId="4">[2]INICIO!$Y$231:$Y$247</definedName>
    <definedName name="_____EJE3">[2]INICIO!$Y$231:$Y$247</definedName>
    <definedName name="_____EJE4" localSheetId="4">[2]INICIO!$Y$249:$Y$272</definedName>
    <definedName name="_____EJE4">[2]INICIO!$Y$249:$Y$272</definedName>
    <definedName name="_____EJE5" localSheetId="4">[2]INICIO!$Y$274:$Y$287</definedName>
    <definedName name="_____EJE5">[2]INICIO!$Y$274:$Y$287</definedName>
    <definedName name="_____EJE6" localSheetId="4">[2]INICIO!$Y$289:$Y$314</definedName>
    <definedName name="_____EJE6">[2]INICIO!$Y$289:$Y$314</definedName>
    <definedName name="_____EJE7" localSheetId="4">[2]INICIO!$Y$316:$Y$356</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4">[2]INICIO!$Y$166:$Y$186</definedName>
    <definedName name="___EJE1">[2]INICIO!$Y$166:$Y$186</definedName>
    <definedName name="___EJE2" localSheetId="4">[2]INICIO!$Y$188:$Y$229</definedName>
    <definedName name="___EJE2">[2]INICIO!$Y$188:$Y$229</definedName>
    <definedName name="___EJE3" localSheetId="4">[2]INICIO!$Y$231:$Y$247</definedName>
    <definedName name="___EJE3">[2]INICIO!$Y$231:$Y$247</definedName>
    <definedName name="___EJE4" localSheetId="4">[2]INICIO!$Y$249:$Y$272</definedName>
    <definedName name="___EJE4">[2]INICIO!$Y$249:$Y$272</definedName>
    <definedName name="___EJE5" localSheetId="4">[2]INICIO!$Y$274:$Y$287</definedName>
    <definedName name="___EJE5">[2]INICIO!$Y$274:$Y$287</definedName>
    <definedName name="___EJE6" localSheetId="4">[2]INICIO!$Y$289:$Y$314</definedName>
    <definedName name="___EJE6">[2]INICIO!$Y$289:$Y$314</definedName>
    <definedName name="___EJE7" localSheetId="4">[2]INICIO!$Y$316:$Y$356</definedName>
    <definedName name="___EJE7">[2]INICIO!$Y$316:$Y$356</definedName>
    <definedName name="__EJE1" localSheetId="4">[2]INICIO!$Y$166:$Y$186</definedName>
    <definedName name="__EJE1">[2]INICIO!$Y$166:$Y$186</definedName>
    <definedName name="__EJE2" localSheetId="4">[2]INICIO!$Y$188:$Y$229</definedName>
    <definedName name="__EJE2">[2]INICIO!$Y$188:$Y$229</definedName>
    <definedName name="__EJE3" localSheetId="4">[2]INICIO!$Y$231:$Y$247</definedName>
    <definedName name="__EJE3">[2]INICIO!$Y$231:$Y$247</definedName>
    <definedName name="__EJE4" localSheetId="4">[2]INICIO!$Y$249:$Y$272</definedName>
    <definedName name="__EJE4">[2]INICIO!$Y$249:$Y$272</definedName>
    <definedName name="__EJE5" localSheetId="4">[2]INICIO!$Y$274:$Y$287</definedName>
    <definedName name="__EJE5">[2]INICIO!$Y$274:$Y$287</definedName>
    <definedName name="__EJE6" localSheetId="4">[2]INICIO!$Y$289:$Y$314</definedName>
    <definedName name="__EJE6">[2]INICIO!$Y$289:$Y$314</definedName>
    <definedName name="__EJE7" localSheetId="4">[2]INICIO!$Y$316:$Y$356</definedName>
    <definedName name="__EJE7">[2]INICIO!$Y$316:$Y$356</definedName>
    <definedName name="_EJE1" localSheetId="4">[2]INICIO!$Y$166:$Y$186</definedName>
    <definedName name="_EJE1">[2]INICIO!$Y$166:$Y$186</definedName>
    <definedName name="_EJE2" localSheetId="4">[2]INICIO!$Y$188:$Y$229</definedName>
    <definedName name="_EJE2">[2]INICIO!$Y$188:$Y$229</definedName>
    <definedName name="_EJE3" localSheetId="4">[2]INICIO!$Y$231:$Y$247</definedName>
    <definedName name="_EJE3">[2]INICIO!$Y$231:$Y$247</definedName>
    <definedName name="_EJE4" localSheetId="4">[2]INICIO!$Y$249:$Y$272</definedName>
    <definedName name="_EJE4">[2]INICIO!$Y$249:$Y$272</definedName>
    <definedName name="_EJE5" localSheetId="4">[2]INICIO!$Y$274:$Y$287</definedName>
    <definedName name="_EJE5">[2]INICIO!$Y$274:$Y$287</definedName>
    <definedName name="_EJE6" localSheetId="4">[2]INICIO!$Y$289:$Y$314</definedName>
    <definedName name="_EJE6">[2]INICIO!$Y$289:$Y$314</definedName>
    <definedName name="_EJE7" localSheetId="4">[2]INICIO!$Y$316:$Y$356</definedName>
    <definedName name="_EJE7">[2]INICIO!$Y$316:$Y$356</definedName>
    <definedName name="_xlnm._FilterDatabase" localSheetId="8" hidden="1">FAIS!$A$8:$B$74</definedName>
    <definedName name="_xlnm._FilterDatabase" localSheetId="4" hidden="1">PPI!$K$6:$O$6</definedName>
    <definedName name="adys_tipo" localSheetId="4">[2]INICIO!$AR$24:$AR$27</definedName>
    <definedName name="adys_tipo">[2]INICIO!$AR$24:$AR$27</definedName>
    <definedName name="AI" localSheetId="4">[2]INICIO!$AU$5:$AW$543</definedName>
    <definedName name="AI">[2]INICIO!$AU$5:$AW$543</definedName>
    <definedName name="_xlnm.Print_Area" localSheetId="6">ASM!$A$1:$B$36</definedName>
    <definedName name="_xlnm.Print_Area" localSheetId="0">EP_03!$A$1:$S$52</definedName>
    <definedName name="_xlnm.Print_Area" localSheetId="1">EP_04!$B$1:$AC$113</definedName>
    <definedName name="_xlnm.Print_Area" localSheetId="2">EP_05!$A$1:$AC$62</definedName>
    <definedName name="_xlnm.Print_Area" localSheetId="3">EP_09!$A$1:$AF$72</definedName>
    <definedName name="_xlnm.Print_Area" localSheetId="8">FAIS!$A$1:$G$77</definedName>
    <definedName name="_xlnm.Print_Area" localSheetId="7">Federalizado!$A$1:$E$14</definedName>
    <definedName name="_xlnm.Print_Area" localSheetId="4">PPI!$A$1:$T$206</definedName>
    <definedName name="_xlnm.Print_Area" localSheetId="5">RED!$A$1:$C$74</definedName>
    <definedName name="CAPIT" localSheetId="6">#REF!</definedName>
    <definedName name="CAPIT" localSheetId="7">#REF!</definedName>
    <definedName name="CAPIT" localSheetId="4">#REF!</definedName>
    <definedName name="CAPIT">#REF!</definedName>
    <definedName name="CENPAR" localSheetId="6">#REF!</definedName>
    <definedName name="CENPAR" localSheetId="7">#REF!</definedName>
    <definedName name="CENPAR" localSheetId="4">#REF!</definedName>
    <definedName name="CENPAR">#REF!</definedName>
    <definedName name="datos" localSheetId="4">OFFSET([3]datos!$A$1,0,0,COUNTA([3]datos!$A$1:$A$65536),23)</definedName>
    <definedName name="datos">OFFSET([3]datos!$A$1,0,0,COUNTA([3]datos!$A$1:$A$65536),23)</definedName>
    <definedName name="dc" localSheetId="6">#REF!</definedName>
    <definedName name="dc" localSheetId="7">#REF!</definedName>
    <definedName name="dc" localSheetId="4">#REF!</definedName>
    <definedName name="dc">#REF!</definedName>
    <definedName name="DEFAULT" localSheetId="4">[2]INICIO!$AA$10</definedName>
    <definedName name="DEFAULT">[2]INICIO!$AA$10</definedName>
    <definedName name="DEUDA" localSheetId="6">#REF!</definedName>
    <definedName name="DEUDA" localSheetId="7">#REF!</definedName>
    <definedName name="DEUDA" localSheetId="4">#REF!</definedName>
    <definedName name="DEUDA">#REF!</definedName>
    <definedName name="egvb" localSheetId="6">#REF!</definedName>
    <definedName name="egvb" localSheetId="7">#REF!</definedName>
    <definedName name="egvb" localSheetId="4">#REF!</definedName>
    <definedName name="egvb">#REF!</definedName>
    <definedName name="EJER" localSheetId="6">#REF!</definedName>
    <definedName name="EJER" localSheetId="7">#REF!</definedName>
    <definedName name="EJER" localSheetId="4">#REF!</definedName>
    <definedName name="EJER">#REF!</definedName>
    <definedName name="EJES" localSheetId="4">[2]INICIO!$Y$151:$Y$157</definedName>
    <definedName name="EJES">[2]INICIO!$Y$151:$Y$157</definedName>
    <definedName name="ENFPEM">#REF!</definedName>
    <definedName name="fidco" localSheetId="7">[4]INICIO!#REF!</definedName>
    <definedName name="fidco">[3]INICIO!#REF!</definedName>
    <definedName name="FIDCOS" localSheetId="4">[2]INICIO!$DH$5:$DI$96</definedName>
    <definedName name="FIDCOS">[2]INICIO!$DH$5:$DI$96</definedName>
    <definedName name="FPC" localSheetId="4">[2]INICIO!$DE$5:$DF$96</definedName>
    <definedName name="FPC">[2]INICIO!$DE$5:$DF$96</definedName>
    <definedName name="gasto_gci" localSheetId="4">[2]INICIO!$AO$48:$AO$49</definedName>
    <definedName name="gasto_gci">[2]INICIO!$AO$48:$AO$49</definedName>
    <definedName name="KEY" localSheetId="4">[5]cats!$A$1:$B$9</definedName>
    <definedName name="KEY">[5]cats!$A$1:$B$9</definedName>
    <definedName name="LABEL" localSheetId="4">[3]INICIO!$AY$5:$AZ$97</definedName>
    <definedName name="LABEL">[3]INICIO!$AY$5:$AZ$97</definedName>
    <definedName name="label1g" localSheetId="4">[2]INICIO!$AA$19</definedName>
    <definedName name="label1g">[2]INICIO!$AA$19</definedName>
    <definedName name="label1S" localSheetId="4">[2]INICIO!$AA$22</definedName>
    <definedName name="label1S">[2]INICIO!$AA$22</definedName>
    <definedName name="label2g" localSheetId="4">[2]INICIO!$AA$20</definedName>
    <definedName name="label2g">[2]INICIO!$AA$20</definedName>
    <definedName name="label2S" localSheetId="4">[2]INICIO!$AA$23</definedName>
    <definedName name="label2S">[2]INICIO!$AA$23</definedName>
    <definedName name="Líneadeacción" localSheetId="6">[3]INICIO!#REF!</definedName>
    <definedName name="Líneadeacción" localSheetId="7">[4]INICIO!#REF!</definedName>
    <definedName name="Líneadeacción" localSheetId="4">[3]INICIO!#REF!</definedName>
    <definedName name="Líneadeacción">[3]INICIO!#REF!</definedName>
    <definedName name="LISTA_2016">#REF!</definedName>
    <definedName name="lista_ai" localSheetId="4">[2]INICIO!$AO$55:$AO$96</definedName>
    <definedName name="lista_ai">[2]INICIO!$AO$55:$AO$96</definedName>
    <definedName name="lista_deleg" localSheetId="4">[2]INICIO!$AR$34:$AR$49</definedName>
    <definedName name="lista_deleg">[2]INICIO!$AR$34:$AR$49</definedName>
    <definedName name="lista_eppa" localSheetId="4">[2]INICIO!$AR$55:$AS$149</definedName>
    <definedName name="lista_eppa">[2]INICIO!$AR$55:$AS$149</definedName>
    <definedName name="LISTA_UR" localSheetId="4">[2]INICIO!$Y$4:$Z$93</definedName>
    <definedName name="LISTA_UR">[2]INICIO!$Y$4:$Z$93</definedName>
    <definedName name="MAPPEGS" localSheetId="6">[3]INICIO!#REF!</definedName>
    <definedName name="MAPPEGS" localSheetId="7">[4]INICIO!#REF!</definedName>
    <definedName name="MAPPEGS" localSheetId="4">[3]INICIO!#REF!</definedName>
    <definedName name="MAPPEGS">[3]INICIO!#REF!</definedName>
    <definedName name="MODIF" localSheetId="4">[2]datos!$U$2:$U$31674</definedName>
    <definedName name="MODIF">[2]datos!$U$2:$U$31674</definedName>
    <definedName name="MSG_ERROR1" localSheetId="4">[3]INICIO!$AA$11</definedName>
    <definedName name="MSG_ERROR1">[3]INICIO!$AA$11</definedName>
    <definedName name="MSG_ERROR2" localSheetId="4">[2]INICIO!$AA$12</definedName>
    <definedName name="MSG_ERROR2">[2]INICIO!$AA$12</definedName>
    <definedName name="OPCION2" localSheetId="6">[3]INICIO!#REF!</definedName>
    <definedName name="OPCION2" localSheetId="7">[4]INICIO!#REF!</definedName>
    <definedName name="OPCION2" localSheetId="4">[3]INICIO!#REF!</definedName>
    <definedName name="OPCION2">[3]INICIO!#REF!</definedName>
    <definedName name="ORIG" localSheetId="4">[2]datos!$T$2:$T$31674</definedName>
    <definedName name="ORIG">[2]datos!$T$2:$T$31674</definedName>
    <definedName name="P" localSheetId="4">[2]INICIO!$AO$5:$AP$32</definedName>
    <definedName name="P">[2]INICIO!$AO$5:$AP$32</definedName>
    <definedName name="P_K" localSheetId="4">[2]INICIO!$AO$5:$AO$32</definedName>
    <definedName name="P_K">[2]INICIO!$AO$5:$AO$32</definedName>
    <definedName name="PE" localSheetId="4">[2]INICIO!$AR$5:$AS$16</definedName>
    <definedName name="PE">[2]INICIO!$AR$5:$AS$16</definedName>
    <definedName name="PE_K" localSheetId="4">[2]INICIO!$AR$5:$AR$16</definedName>
    <definedName name="PE_K">[2]INICIO!$AR$5:$AR$16</definedName>
    <definedName name="PEDO" localSheetId="6">[3]INICIO!#REF!</definedName>
    <definedName name="PEDO" localSheetId="7">[4]INICIO!#REF!</definedName>
    <definedName name="PEDO" localSheetId="4">[3]INICIO!#REF!</definedName>
    <definedName name="PEDO">[3]INICIO!#REF!</definedName>
    <definedName name="PERIODO" localSheetId="6">#REF!</definedName>
    <definedName name="PERIODO" localSheetId="7">#REF!</definedName>
    <definedName name="PERIODO" localSheetId="4">#REF!</definedName>
    <definedName name="PERIODO">#REF!</definedName>
    <definedName name="PRC">#REF!</definedName>
    <definedName name="PROG" localSheetId="6">#REF!</definedName>
    <definedName name="PROG" localSheetId="7">#REF!</definedName>
    <definedName name="PROG" localSheetId="4">#REF!</definedName>
    <definedName name="PROG">#REF!</definedName>
    <definedName name="ptda" localSheetId="6">#REF!</definedName>
    <definedName name="ptda" localSheetId="7">#REF!</definedName>
    <definedName name="ptda" localSheetId="4">#REF!</definedName>
    <definedName name="ptda">#REF!</definedName>
    <definedName name="RE">[6]INICIO!$AA$11</definedName>
    <definedName name="rubros_fpc" localSheetId="4">[2]INICIO!$AO$39:$AO$42</definedName>
    <definedName name="rubros_fpc">[2]INICIO!$AO$39:$AO$42</definedName>
    <definedName name="_xlnm.Print_Titles" localSheetId="8">FAIS!$1:$9</definedName>
    <definedName name="_xlnm.Print_Titles" localSheetId="5">RED!$1:$3</definedName>
    <definedName name="TYA" localSheetId="6">#REF!</definedName>
    <definedName name="TYA" localSheetId="7">#REF!</definedName>
    <definedName name="TYA" localSheetId="4">#REF!</definedName>
    <definedName name="TYA">#REF!</definedName>
    <definedName name="U" localSheetId="4">[2]INICIO!$Y$4:$Z$93</definedName>
    <definedName name="U">[2]INICIO!$Y$4:$Z$93</definedName>
    <definedName name="ue">[1]datos!$R$2:$R$31674</definedName>
    <definedName name="UEG_DENOM" localSheetId="4">[2]datos!$R$2:$R$31674</definedName>
    <definedName name="UEG_DENOM">[2]datos!$R$2:$R$31674</definedName>
    <definedName name="UR" localSheetId="4">[2]INICIO!$AJ$5:$AM$99</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9" l="1"/>
  <c r="E8" i="19"/>
  <c r="F8" i="19"/>
  <c r="D9" i="19"/>
  <c r="E9" i="19"/>
  <c r="F9" i="19"/>
  <c r="D10" i="19"/>
  <c r="E10" i="19"/>
  <c r="F10" i="19"/>
  <c r="D11" i="19"/>
  <c r="E11" i="19"/>
  <c r="F11" i="19"/>
  <c r="D12" i="19"/>
  <c r="E12" i="19"/>
  <c r="F12" i="19"/>
  <c r="D13" i="19"/>
  <c r="E13" i="19"/>
  <c r="F13" i="19"/>
  <c r="D14" i="19"/>
  <c r="E14" i="19"/>
  <c r="F14" i="19"/>
  <c r="D15" i="19"/>
  <c r="E15" i="19"/>
  <c r="F15" i="19"/>
  <c r="D16" i="19"/>
  <c r="E16" i="19"/>
  <c r="F16" i="19"/>
  <c r="D17" i="19"/>
  <c r="E17" i="19"/>
  <c r="F17" i="19"/>
  <c r="D18" i="19"/>
  <c r="E18" i="19"/>
  <c r="F18" i="19"/>
  <c r="D19" i="19"/>
  <c r="E19" i="19"/>
  <c r="F19" i="19"/>
  <c r="D20" i="19"/>
  <c r="E20" i="19"/>
  <c r="F20" i="19"/>
  <c r="D21" i="19"/>
  <c r="E21" i="19"/>
  <c r="F21" i="19"/>
  <c r="D22" i="19"/>
  <c r="E22" i="19"/>
  <c r="F22" i="19"/>
  <c r="D23" i="19"/>
  <c r="E23" i="19"/>
  <c r="F23" i="19"/>
  <c r="D24" i="19"/>
  <c r="E24" i="19"/>
  <c r="F24" i="19"/>
  <c r="D25" i="19"/>
  <c r="E25" i="19"/>
  <c r="F25" i="19"/>
  <c r="D26" i="19"/>
  <c r="E26" i="19"/>
  <c r="F26" i="19"/>
  <c r="D27" i="19"/>
  <c r="E27" i="19"/>
  <c r="F27" i="19"/>
  <c r="D28" i="19"/>
  <c r="E28" i="19"/>
  <c r="F28" i="19"/>
  <c r="D29" i="19"/>
  <c r="E29" i="19"/>
  <c r="F29" i="19"/>
  <c r="D30" i="19"/>
  <c r="E30" i="19"/>
  <c r="F30" i="19"/>
  <c r="D31" i="19"/>
  <c r="E31" i="19"/>
  <c r="F31" i="19"/>
  <c r="D32" i="19"/>
  <c r="E32" i="19"/>
  <c r="F32" i="19"/>
  <c r="D33" i="19"/>
  <c r="E33" i="19"/>
  <c r="F33" i="19"/>
  <c r="D34" i="19"/>
  <c r="E34" i="19"/>
  <c r="F34" i="19"/>
  <c r="D35" i="19"/>
  <c r="E35" i="19"/>
  <c r="F35" i="19"/>
  <c r="D36" i="19"/>
  <c r="E36" i="19"/>
  <c r="F36" i="19"/>
  <c r="D37" i="19"/>
  <c r="E37" i="19"/>
  <c r="F37" i="19"/>
  <c r="D38" i="19"/>
  <c r="E38" i="19"/>
  <c r="F38" i="19"/>
  <c r="D39" i="19"/>
  <c r="E39" i="19"/>
  <c r="F39" i="19"/>
  <c r="D40" i="19"/>
  <c r="E40" i="19"/>
  <c r="F40" i="19"/>
  <c r="D41" i="19"/>
  <c r="E41" i="19"/>
  <c r="F41" i="19"/>
  <c r="D42" i="19"/>
  <c r="E42" i="19"/>
  <c r="F42" i="19"/>
  <c r="D43" i="19"/>
  <c r="E43" i="19"/>
  <c r="F43" i="19"/>
  <c r="D44" i="19"/>
  <c r="E44" i="19"/>
  <c r="F44" i="19"/>
  <c r="D45" i="19"/>
  <c r="E45" i="19"/>
  <c r="F45" i="19"/>
  <c r="D46" i="19"/>
  <c r="E46" i="19"/>
  <c r="F46" i="19"/>
  <c r="D47" i="19"/>
  <c r="E47" i="19"/>
  <c r="F47" i="19"/>
  <c r="D48" i="19"/>
  <c r="E48" i="19"/>
  <c r="F48" i="19"/>
  <c r="D49" i="19"/>
  <c r="E49" i="19"/>
  <c r="F49" i="19"/>
  <c r="D50" i="19"/>
  <c r="E50" i="19"/>
  <c r="F50" i="19"/>
  <c r="D51" i="19"/>
  <c r="E51" i="19"/>
  <c r="F51" i="19"/>
  <c r="D52" i="19"/>
  <c r="E52" i="19"/>
  <c r="F52" i="19"/>
  <c r="D53" i="19"/>
  <c r="E53" i="19"/>
  <c r="F53" i="19"/>
  <c r="D54" i="19"/>
  <c r="E54" i="19"/>
  <c r="F54" i="19"/>
  <c r="D55" i="19"/>
  <c r="E55" i="19"/>
  <c r="F55" i="19"/>
  <c r="D56" i="19"/>
  <c r="E56" i="19"/>
  <c r="F56" i="19"/>
  <c r="D57" i="19"/>
  <c r="E57" i="19"/>
  <c r="F57" i="19"/>
  <c r="D58" i="19"/>
  <c r="E58" i="19"/>
  <c r="F58" i="19"/>
  <c r="D59" i="19"/>
  <c r="E59" i="19"/>
  <c r="F59" i="19"/>
  <c r="D60" i="19"/>
  <c r="E60" i="19"/>
  <c r="F60" i="19"/>
  <c r="D61" i="19"/>
  <c r="E61" i="19"/>
  <c r="F61" i="19"/>
  <c r="D62" i="19"/>
  <c r="E62" i="19"/>
  <c r="F62" i="19"/>
  <c r="D63" i="19"/>
  <c r="E63" i="19"/>
  <c r="F63" i="19"/>
  <c r="D64" i="19"/>
  <c r="E64" i="19"/>
  <c r="F64" i="19"/>
  <c r="D65" i="19"/>
  <c r="E65" i="19"/>
  <c r="F65" i="19"/>
  <c r="D66" i="19"/>
  <c r="E66" i="19"/>
  <c r="F66" i="19"/>
  <c r="D67" i="19"/>
  <c r="E67" i="19"/>
  <c r="F67" i="19"/>
  <c r="D68" i="19"/>
  <c r="E68" i="19"/>
  <c r="F68" i="19"/>
  <c r="D69" i="19"/>
  <c r="E69" i="19"/>
  <c r="F69" i="19"/>
  <c r="D70" i="19"/>
  <c r="E70" i="19"/>
  <c r="F70" i="19"/>
  <c r="D71" i="19"/>
  <c r="E71" i="19"/>
  <c r="F71" i="19"/>
  <c r="D72" i="19"/>
  <c r="E72" i="19"/>
  <c r="F72" i="19"/>
  <c r="D73" i="19"/>
  <c r="E73" i="19"/>
  <c r="F73" i="19"/>
  <c r="D74" i="19"/>
  <c r="E74" i="19"/>
  <c r="F74" i="19"/>
  <c r="D75" i="19"/>
  <c r="E75" i="19"/>
  <c r="F75" i="19"/>
  <c r="D76" i="19"/>
  <c r="E76" i="19"/>
  <c r="F76" i="19"/>
  <c r="D77" i="19"/>
  <c r="E77" i="19"/>
  <c r="F77" i="19"/>
  <c r="D78" i="19"/>
  <c r="E78" i="19"/>
  <c r="F78" i="19"/>
  <c r="D79" i="19"/>
  <c r="E79" i="19"/>
  <c r="F79" i="19"/>
  <c r="D80" i="19"/>
  <c r="E80" i="19"/>
  <c r="F80" i="19"/>
  <c r="D81" i="19"/>
  <c r="E81" i="19"/>
  <c r="F81" i="19"/>
  <c r="D82" i="19"/>
  <c r="E82" i="19"/>
  <c r="F82" i="19"/>
  <c r="D83" i="19"/>
  <c r="E83" i="19"/>
  <c r="F83" i="19"/>
  <c r="D84" i="19"/>
  <c r="E84" i="19"/>
  <c r="F84" i="19"/>
  <c r="D85" i="19"/>
  <c r="E85" i="19"/>
  <c r="F85" i="19"/>
  <c r="D86" i="19"/>
  <c r="E86" i="19"/>
  <c r="F86" i="19"/>
  <c r="D87" i="19"/>
  <c r="E87" i="19"/>
  <c r="F87" i="19"/>
  <c r="D88" i="19"/>
  <c r="E88" i="19"/>
  <c r="F88" i="19"/>
  <c r="D89" i="19"/>
  <c r="E89" i="19"/>
  <c r="F89" i="19"/>
  <c r="D90" i="19"/>
  <c r="E90" i="19"/>
  <c r="F90" i="19"/>
  <c r="D91" i="19"/>
  <c r="E91" i="19"/>
  <c r="F91" i="19"/>
  <c r="D92" i="19"/>
  <c r="E92" i="19"/>
  <c r="F92" i="19"/>
  <c r="D93" i="19"/>
  <c r="E93" i="19"/>
  <c r="F93" i="19"/>
  <c r="D94" i="19"/>
  <c r="E94" i="19"/>
  <c r="F94" i="19"/>
  <c r="D95" i="19"/>
  <c r="E95" i="19"/>
  <c r="F95" i="19"/>
  <c r="D96" i="19"/>
  <c r="E96" i="19"/>
  <c r="F96" i="19"/>
  <c r="D97" i="19"/>
  <c r="E97" i="19"/>
  <c r="F97" i="19"/>
  <c r="D98" i="19"/>
  <c r="E98" i="19"/>
  <c r="F98" i="19"/>
  <c r="D99" i="19"/>
  <c r="E99" i="19"/>
  <c r="F99" i="19"/>
  <c r="D100" i="19"/>
  <c r="E100" i="19"/>
  <c r="F100" i="19"/>
  <c r="D101" i="19"/>
  <c r="E101" i="19"/>
  <c r="F101" i="19"/>
  <c r="D102" i="19"/>
  <c r="E102" i="19"/>
  <c r="F102" i="19"/>
  <c r="D103" i="19"/>
  <c r="E103" i="19"/>
  <c r="F103" i="19"/>
  <c r="D104" i="19"/>
  <c r="E104" i="19"/>
  <c r="F104" i="19"/>
  <c r="D105" i="19"/>
  <c r="E105" i="19"/>
  <c r="F105" i="19"/>
  <c r="D106" i="19"/>
  <c r="E106" i="19"/>
  <c r="F106" i="19"/>
  <c r="D107" i="19"/>
  <c r="E107" i="19"/>
  <c r="F107" i="19"/>
  <c r="D108" i="19"/>
  <c r="E108" i="19"/>
  <c r="F108" i="19"/>
  <c r="D109" i="19"/>
  <c r="E109" i="19"/>
  <c r="F109" i="19"/>
  <c r="D110" i="19"/>
  <c r="E110" i="19"/>
  <c r="F110" i="19"/>
  <c r="D111" i="19"/>
  <c r="E111" i="19"/>
  <c r="F111" i="19"/>
  <c r="D112" i="19"/>
  <c r="E112" i="19"/>
  <c r="F112" i="19"/>
  <c r="D113" i="19"/>
  <c r="E113" i="19"/>
  <c r="F113" i="19"/>
  <c r="D114" i="19"/>
  <c r="E114" i="19"/>
  <c r="F114" i="19"/>
  <c r="D115" i="19"/>
  <c r="E115" i="19"/>
  <c r="F115" i="19"/>
  <c r="D116" i="19"/>
  <c r="E116" i="19"/>
  <c r="F116" i="19"/>
  <c r="D117" i="19"/>
  <c r="E117" i="19"/>
  <c r="F117" i="19"/>
  <c r="D118" i="19"/>
  <c r="E118" i="19"/>
  <c r="F118" i="19"/>
  <c r="D119" i="19"/>
  <c r="E119" i="19"/>
  <c r="F119" i="19"/>
  <c r="D120" i="19"/>
  <c r="E120" i="19"/>
  <c r="F120" i="19"/>
  <c r="D121" i="19"/>
  <c r="E121" i="19"/>
  <c r="F121" i="19"/>
  <c r="D122" i="19"/>
  <c r="E122" i="19"/>
  <c r="F122" i="19"/>
  <c r="D123" i="19"/>
  <c r="E123" i="19"/>
  <c r="F123" i="19"/>
  <c r="D124" i="19"/>
  <c r="E124" i="19"/>
  <c r="F124" i="19"/>
  <c r="D125" i="19"/>
  <c r="E125" i="19"/>
  <c r="F125" i="19"/>
  <c r="D126" i="19"/>
  <c r="E126" i="19"/>
  <c r="F126" i="19"/>
  <c r="D127" i="19"/>
  <c r="E127" i="19"/>
  <c r="F127" i="19"/>
  <c r="D128" i="19"/>
  <c r="E128" i="19"/>
  <c r="F128" i="19"/>
  <c r="D129" i="19"/>
  <c r="E129" i="19"/>
  <c r="F129" i="19"/>
  <c r="D130" i="19"/>
  <c r="E130" i="19"/>
  <c r="F130" i="19"/>
  <c r="D131" i="19"/>
  <c r="E131" i="19"/>
  <c r="F131" i="19"/>
  <c r="D132" i="19"/>
  <c r="E132" i="19"/>
  <c r="F132" i="19"/>
  <c r="D133" i="19"/>
  <c r="E133" i="19"/>
  <c r="F133" i="19"/>
  <c r="D134" i="19"/>
  <c r="E134" i="19"/>
  <c r="F134" i="19"/>
  <c r="D135" i="19"/>
  <c r="E135" i="19"/>
  <c r="F135" i="19"/>
  <c r="D136" i="19"/>
  <c r="E136" i="19"/>
  <c r="F136" i="19"/>
  <c r="D137" i="19"/>
  <c r="E137" i="19"/>
  <c r="F137" i="19"/>
  <c r="D138" i="19"/>
  <c r="E138" i="19"/>
  <c r="F138" i="19"/>
  <c r="D139" i="19"/>
  <c r="E139" i="19"/>
  <c r="F139" i="19"/>
  <c r="D140" i="19"/>
  <c r="E140" i="19"/>
  <c r="F140" i="19"/>
  <c r="D141" i="19"/>
  <c r="E141" i="19"/>
  <c r="F141" i="19"/>
  <c r="D142" i="19"/>
  <c r="E142" i="19"/>
  <c r="F142" i="19"/>
  <c r="D143" i="19"/>
  <c r="E143" i="19"/>
  <c r="F143" i="19"/>
  <c r="D144" i="19"/>
  <c r="E144" i="19"/>
  <c r="F144" i="19"/>
  <c r="D145" i="19"/>
  <c r="E145" i="19"/>
  <c r="F145" i="19"/>
  <c r="D146" i="19"/>
  <c r="E146" i="19"/>
  <c r="F146" i="19"/>
  <c r="D147" i="19"/>
  <c r="E147" i="19"/>
  <c r="F147" i="19"/>
  <c r="D148" i="19"/>
  <c r="E148" i="19"/>
  <c r="F148" i="19"/>
  <c r="D149" i="19"/>
  <c r="E149" i="19"/>
  <c r="F149" i="19"/>
  <c r="D150" i="19"/>
  <c r="E150" i="19"/>
  <c r="F150" i="19"/>
  <c r="D151" i="19"/>
  <c r="E151" i="19"/>
  <c r="F151" i="19"/>
  <c r="D152" i="19"/>
  <c r="E152" i="19"/>
  <c r="F152" i="19"/>
  <c r="D153" i="19"/>
  <c r="E153" i="19"/>
  <c r="F153" i="19"/>
  <c r="D154" i="19"/>
  <c r="E154" i="19"/>
  <c r="F154" i="19"/>
  <c r="D155" i="19"/>
  <c r="E155" i="19"/>
  <c r="F155" i="19"/>
  <c r="D156" i="19"/>
  <c r="E156" i="19"/>
  <c r="F156" i="19"/>
  <c r="D157" i="19"/>
  <c r="E157" i="19"/>
  <c r="F157" i="19"/>
  <c r="D158" i="19"/>
  <c r="E158" i="19"/>
  <c r="F158" i="19"/>
  <c r="D159" i="19"/>
  <c r="E159" i="19"/>
  <c r="F159" i="19"/>
  <c r="D160" i="19"/>
  <c r="E160" i="19"/>
  <c r="F160" i="19"/>
  <c r="D161" i="19"/>
  <c r="E161" i="19"/>
  <c r="F161" i="19"/>
  <c r="D162" i="19"/>
  <c r="E162" i="19"/>
  <c r="F162" i="19"/>
  <c r="D163" i="19"/>
  <c r="E163" i="19"/>
  <c r="F163" i="19"/>
  <c r="D164" i="19"/>
  <c r="E164" i="19"/>
  <c r="F164" i="19"/>
  <c r="D165" i="19"/>
  <c r="E165" i="19"/>
  <c r="F165" i="19"/>
  <c r="D166" i="19"/>
  <c r="E166" i="19"/>
  <c r="F166" i="19"/>
  <c r="D167" i="19"/>
  <c r="E167" i="19"/>
  <c r="F167" i="19"/>
  <c r="D168" i="19"/>
  <c r="E168" i="19"/>
  <c r="F168" i="19"/>
  <c r="D169" i="19"/>
  <c r="E169" i="19"/>
  <c r="F169" i="19"/>
  <c r="D170" i="19"/>
  <c r="E170" i="19"/>
  <c r="F170" i="19"/>
  <c r="D171" i="19"/>
  <c r="E171" i="19"/>
  <c r="F171" i="19"/>
  <c r="D172" i="19"/>
  <c r="E172" i="19"/>
  <c r="F172" i="19"/>
  <c r="D173" i="19"/>
  <c r="E173" i="19"/>
  <c r="F173" i="19"/>
  <c r="D174" i="19"/>
  <c r="E174" i="19"/>
  <c r="F174" i="19"/>
  <c r="D175" i="19"/>
  <c r="E175" i="19"/>
  <c r="F175" i="19"/>
  <c r="D176" i="19"/>
  <c r="E176" i="19"/>
  <c r="F176" i="19"/>
  <c r="D177" i="19"/>
  <c r="E177" i="19"/>
  <c r="F177" i="19"/>
  <c r="D178" i="19"/>
  <c r="E178" i="19"/>
  <c r="F178" i="19"/>
  <c r="D179" i="19"/>
  <c r="E179" i="19"/>
  <c r="F179" i="19"/>
  <c r="D180" i="19"/>
  <c r="E180" i="19"/>
  <c r="F180" i="19"/>
  <c r="D181" i="19"/>
  <c r="E181" i="19"/>
  <c r="F181" i="19"/>
  <c r="D182" i="19"/>
  <c r="E182" i="19"/>
  <c r="F182" i="19"/>
  <c r="D183" i="19"/>
  <c r="E183" i="19"/>
  <c r="F183" i="19"/>
  <c r="D184" i="19"/>
  <c r="E184" i="19"/>
  <c r="F184" i="19"/>
  <c r="D185" i="19"/>
  <c r="E185" i="19"/>
  <c r="F185" i="19"/>
  <c r="D186" i="19"/>
  <c r="E186" i="19"/>
  <c r="F186" i="19"/>
  <c r="D187" i="19"/>
  <c r="E187" i="19"/>
  <c r="F187" i="19"/>
  <c r="D188" i="19"/>
  <c r="E188" i="19"/>
  <c r="F188" i="19"/>
  <c r="D189" i="19"/>
  <c r="E189" i="19"/>
  <c r="F189" i="19"/>
  <c r="D190" i="19"/>
  <c r="E190" i="19"/>
  <c r="F190" i="19"/>
  <c r="D191" i="19"/>
  <c r="E191" i="19"/>
  <c r="F191" i="19"/>
  <c r="D192" i="19"/>
  <c r="E192" i="19"/>
  <c r="F192" i="19"/>
  <c r="D193" i="19"/>
  <c r="E193" i="19"/>
  <c r="F193" i="19"/>
  <c r="D194" i="19"/>
  <c r="E194" i="19"/>
  <c r="F194" i="19"/>
  <c r="D195" i="19"/>
  <c r="E195" i="19"/>
  <c r="F195" i="19"/>
  <c r="D196" i="19"/>
  <c r="E196" i="19"/>
  <c r="F196" i="19"/>
  <c r="D197" i="19"/>
  <c r="E197" i="19"/>
  <c r="F197" i="19"/>
  <c r="D198" i="19"/>
  <c r="E198" i="19"/>
  <c r="F198" i="19"/>
  <c r="D199" i="19"/>
  <c r="E199" i="19"/>
  <c r="F199" i="19"/>
  <c r="D200" i="19"/>
  <c r="E200" i="19"/>
  <c r="F200" i="19"/>
  <c r="D201" i="19"/>
  <c r="E201" i="19"/>
  <c r="F201" i="19"/>
  <c r="E7" i="19"/>
  <c r="F7" i="19"/>
  <c r="D7" i="19"/>
  <c r="U41" i="28"/>
  <c r="V41" i="28"/>
  <c r="T41" i="28"/>
  <c r="T35" i="28"/>
  <c r="R35" i="28"/>
  <c r="R41" i="28"/>
  <c r="U35" i="28"/>
  <c r="V35" i="28"/>
  <c r="U34" i="28"/>
  <c r="V34" i="28"/>
  <c r="T34" i="28"/>
  <c r="R34" i="28"/>
  <c r="U30" i="28"/>
  <c r="V30" i="28"/>
  <c r="T30" i="28"/>
  <c r="R30" i="28"/>
  <c r="U26" i="28"/>
  <c r="V26" i="28"/>
  <c r="T26" i="28"/>
  <c r="R26" i="28"/>
  <c r="U25" i="28"/>
  <c r="V25" i="28"/>
  <c r="T25" i="28"/>
  <c r="R25" i="28"/>
  <c r="U23" i="28"/>
  <c r="V23" i="28"/>
  <c r="T23" i="28"/>
  <c r="R23" i="28"/>
  <c r="U19" i="28"/>
  <c r="V19" i="28"/>
  <c r="W19" i="28"/>
  <c r="T19" i="28"/>
  <c r="R19" i="28"/>
  <c r="U18" i="28"/>
  <c r="V18" i="28"/>
  <c r="T18" i="28"/>
  <c r="R18" i="28"/>
  <c r="P86" i="26" l="1"/>
  <c r="P85" i="26"/>
  <c r="P84" i="26"/>
  <c r="P83" i="26"/>
  <c r="P82" i="26"/>
  <c r="P81" i="26"/>
  <c r="P80" i="26"/>
  <c r="P76" i="26"/>
  <c r="P75" i="26"/>
  <c r="P70" i="26"/>
  <c r="P69" i="26"/>
  <c r="P68" i="26"/>
  <c r="P58" i="26"/>
  <c r="P57" i="26"/>
  <c r="P56" i="26"/>
  <c r="P55" i="26"/>
  <c r="P54" i="26"/>
  <c r="P51" i="26"/>
  <c r="P50" i="26"/>
  <c r="Q39" i="26"/>
  <c r="R39" i="26"/>
  <c r="S39" i="26"/>
  <c r="Q40" i="26"/>
  <c r="R40" i="26"/>
  <c r="S40" i="26"/>
  <c r="Q41" i="26"/>
  <c r="R41" i="26"/>
  <c r="S41" i="26"/>
  <c r="Q42" i="26"/>
  <c r="R42" i="26"/>
  <c r="S42" i="26"/>
  <c r="Q43" i="26"/>
  <c r="R43" i="26"/>
  <c r="S43" i="26"/>
  <c r="Q44" i="26"/>
  <c r="R44" i="26"/>
  <c r="S44" i="26"/>
  <c r="Q45" i="26"/>
  <c r="R45" i="26"/>
  <c r="S45" i="26"/>
  <c r="Q46" i="26"/>
  <c r="R46" i="26"/>
  <c r="S46" i="26"/>
  <c r="R38" i="26"/>
  <c r="S38" i="26"/>
  <c r="Q38" i="26"/>
  <c r="O39" i="26"/>
  <c r="O40" i="26"/>
  <c r="O41" i="26"/>
  <c r="O42" i="26"/>
  <c r="O43" i="26"/>
  <c r="O44" i="26"/>
  <c r="O45" i="26"/>
  <c r="O46" i="26"/>
  <c r="O38" i="26"/>
  <c r="AC30" i="26"/>
  <c r="AC31" i="26"/>
  <c r="AC32" i="26"/>
  <c r="AC33" i="26"/>
  <c r="AC34" i="26"/>
  <c r="AC35" i="26"/>
  <c r="AC36" i="26"/>
  <c r="AC37" i="26"/>
  <c r="AC38" i="26"/>
  <c r="AC39" i="26"/>
  <c r="AC40" i="26"/>
  <c r="AC41" i="26"/>
  <c r="AC42" i="26"/>
  <c r="AC43" i="26"/>
  <c r="AC44" i="26"/>
  <c r="AC45" i="26"/>
  <c r="AC46" i="26"/>
  <c r="AC47" i="26"/>
  <c r="AC48" i="26"/>
  <c r="AC49" i="26"/>
  <c r="AC50" i="26"/>
  <c r="AC51" i="26"/>
  <c r="AC17" i="26"/>
  <c r="AC18" i="26"/>
  <c r="AC19" i="26"/>
  <c r="AC20" i="26"/>
  <c r="AC21" i="26"/>
  <c r="AC22" i="26"/>
  <c r="AC23" i="26"/>
  <c r="AC24" i="26"/>
  <c r="AC25" i="26"/>
  <c r="AC26" i="26"/>
  <c r="AC27" i="26"/>
  <c r="AC28" i="26"/>
  <c r="AC29" i="26"/>
  <c r="AC16" i="26"/>
  <c r="R74" i="26"/>
  <c r="S74" i="26"/>
  <c r="Q74" i="26"/>
  <c r="P74" i="26" s="1"/>
  <c r="Q63" i="26"/>
  <c r="R63" i="26"/>
  <c r="S63" i="26"/>
  <c r="Q64" i="26"/>
  <c r="R64" i="26"/>
  <c r="S64" i="26"/>
  <c r="Q65" i="26"/>
  <c r="R65" i="26"/>
  <c r="S65" i="26"/>
  <c r="Q66" i="26"/>
  <c r="R66" i="26"/>
  <c r="S66" i="26"/>
  <c r="Q67" i="26"/>
  <c r="R67" i="26"/>
  <c r="S67" i="26"/>
  <c r="R62" i="26"/>
  <c r="S62" i="26"/>
  <c r="Q62" i="26"/>
  <c r="O63" i="26"/>
  <c r="O64" i="26"/>
  <c r="O65" i="26"/>
  <c r="O66" i="26"/>
  <c r="O67" i="26"/>
  <c r="O62" i="26"/>
  <c r="Q53" i="26"/>
  <c r="R53" i="26"/>
  <c r="S53" i="26"/>
  <c r="R52" i="26"/>
  <c r="S52" i="26"/>
  <c r="Q52" i="26"/>
  <c r="O53" i="26"/>
  <c r="O52" i="26"/>
  <c r="Q27" i="26"/>
  <c r="R27" i="26"/>
  <c r="S27" i="26"/>
  <c r="Q28" i="26"/>
  <c r="R28" i="26"/>
  <c r="S28" i="26"/>
  <c r="Q29" i="26"/>
  <c r="R29" i="26"/>
  <c r="S29" i="26"/>
  <c r="Q30" i="26"/>
  <c r="R30" i="26"/>
  <c r="S30" i="26"/>
  <c r="Q31" i="26"/>
  <c r="R31" i="26"/>
  <c r="S31" i="26"/>
  <c r="Q32" i="26"/>
  <c r="R32" i="26"/>
  <c r="S32" i="26"/>
  <c r="Q33" i="26"/>
  <c r="R33" i="26"/>
  <c r="S33" i="26"/>
  <c r="Q34" i="26"/>
  <c r="R34" i="26"/>
  <c r="S34" i="26"/>
  <c r="R26" i="26"/>
  <c r="S26" i="26"/>
  <c r="Q26" i="26"/>
  <c r="O27" i="26"/>
  <c r="O28" i="26"/>
  <c r="O29" i="26"/>
  <c r="O30" i="26"/>
  <c r="O31" i="26"/>
  <c r="O32" i="26"/>
  <c r="O33" i="26"/>
  <c r="O34" i="26"/>
  <c r="O26" i="26"/>
  <c r="Q17" i="26"/>
  <c r="R17" i="26"/>
  <c r="S17" i="26"/>
  <c r="Q18" i="26"/>
  <c r="R18" i="26"/>
  <c r="S18" i="26"/>
  <c r="Q19" i="26"/>
  <c r="R19" i="26"/>
  <c r="S19" i="26"/>
  <c r="Q20" i="26"/>
  <c r="R20" i="26"/>
  <c r="S20" i="26"/>
  <c r="Q21" i="26"/>
  <c r="R21" i="26"/>
  <c r="S21" i="26"/>
  <c r="Q22" i="26"/>
  <c r="R22" i="26"/>
  <c r="S22" i="26"/>
  <c r="O17" i="26"/>
  <c r="O18" i="26"/>
  <c r="O19" i="26"/>
  <c r="O20" i="26"/>
  <c r="O21" i="26"/>
  <c r="O22" i="26"/>
  <c r="S16" i="26"/>
  <c r="R16" i="26"/>
  <c r="Q16" i="26"/>
  <c r="O16" i="26"/>
  <c r="E202" i="19"/>
  <c r="F202" i="19"/>
  <c r="O8" i="19"/>
  <c r="O9" i="19"/>
  <c r="O10" i="19"/>
  <c r="O11" i="19"/>
  <c r="O12" i="19"/>
  <c r="O13" i="19"/>
  <c r="O14" i="19"/>
  <c r="O15" i="19"/>
  <c r="O16" i="19"/>
  <c r="O17" i="19"/>
  <c r="O18" i="19"/>
  <c r="O19" i="19"/>
  <c r="O20" i="19"/>
  <c r="O21" i="19"/>
  <c r="O22" i="19"/>
  <c r="O23" i="19"/>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O53" i="19"/>
  <c r="O54" i="19"/>
  <c r="O55" i="19"/>
  <c r="O56" i="19"/>
  <c r="O57" i="19"/>
  <c r="O58" i="19"/>
  <c r="O59" i="19"/>
  <c r="O60" i="19"/>
  <c r="O61" i="19"/>
  <c r="O62" i="19"/>
  <c r="O63" i="19"/>
  <c r="O64" i="19"/>
  <c r="O65" i="19"/>
  <c r="O66" i="19"/>
  <c r="O67" i="19"/>
  <c r="O68" i="19"/>
  <c r="O69" i="19"/>
  <c r="O70" i="19"/>
  <c r="O71" i="19"/>
  <c r="O72" i="19"/>
  <c r="O73" i="19"/>
  <c r="O74" i="19"/>
  <c r="O75" i="19"/>
  <c r="O76" i="19"/>
  <c r="O77" i="19"/>
  <c r="O78" i="19"/>
  <c r="O79" i="19"/>
  <c r="O80" i="19"/>
  <c r="O81" i="19"/>
  <c r="O82" i="19"/>
  <c r="O83" i="19"/>
  <c r="O84" i="19"/>
  <c r="O85" i="19"/>
  <c r="O86" i="19"/>
  <c r="O87" i="19"/>
  <c r="O88" i="19"/>
  <c r="O89" i="19"/>
  <c r="O90" i="19"/>
  <c r="O91" i="19"/>
  <c r="O92" i="19"/>
  <c r="O93" i="19"/>
  <c r="O94" i="19"/>
  <c r="O95" i="19"/>
  <c r="O96" i="19"/>
  <c r="O97" i="19"/>
  <c r="O98" i="19"/>
  <c r="O99" i="19"/>
  <c r="O100" i="19"/>
  <c r="O101" i="19"/>
  <c r="O102" i="19"/>
  <c r="O103" i="19"/>
  <c r="O104" i="19"/>
  <c r="O105" i="19"/>
  <c r="O106" i="19"/>
  <c r="O107" i="19"/>
  <c r="O108" i="19"/>
  <c r="O109" i="19"/>
  <c r="O110" i="19"/>
  <c r="O111" i="19"/>
  <c r="O112" i="19"/>
  <c r="O113" i="19"/>
  <c r="O114" i="19"/>
  <c r="O115" i="19"/>
  <c r="O116" i="19"/>
  <c r="O117" i="19"/>
  <c r="O118" i="19"/>
  <c r="O119" i="19"/>
  <c r="O120" i="19"/>
  <c r="O121" i="19"/>
  <c r="O122" i="19"/>
  <c r="O123" i="19"/>
  <c r="O124" i="19"/>
  <c r="O125" i="19"/>
  <c r="O126" i="19"/>
  <c r="O127" i="19"/>
  <c r="O128" i="19"/>
  <c r="O129" i="19"/>
  <c r="O130" i="19"/>
  <c r="O131" i="19"/>
  <c r="O132" i="19"/>
  <c r="O133" i="19"/>
  <c r="O134" i="19"/>
  <c r="O135" i="19"/>
  <c r="O136" i="19"/>
  <c r="O137" i="19"/>
  <c r="O138" i="19"/>
  <c r="O139" i="19"/>
  <c r="O140" i="19"/>
  <c r="O141" i="19"/>
  <c r="O142" i="19"/>
  <c r="O143" i="19"/>
  <c r="O144" i="19"/>
  <c r="O145" i="19"/>
  <c r="O146" i="19"/>
  <c r="O147" i="19"/>
  <c r="O148" i="19"/>
  <c r="O149" i="19"/>
  <c r="O150" i="19"/>
  <c r="O151" i="19"/>
  <c r="O152" i="19"/>
  <c r="O153" i="19"/>
  <c r="O154" i="19"/>
  <c r="O155" i="19"/>
  <c r="O156" i="19"/>
  <c r="O157" i="19"/>
  <c r="O158" i="19"/>
  <c r="O159" i="19"/>
  <c r="O160" i="19"/>
  <c r="O161" i="19"/>
  <c r="O162" i="19"/>
  <c r="O163" i="19"/>
  <c r="O164" i="19"/>
  <c r="O165" i="19"/>
  <c r="O166" i="19"/>
  <c r="O167" i="19"/>
  <c r="O168" i="19"/>
  <c r="O169" i="19"/>
  <c r="O170" i="19"/>
  <c r="O171" i="19"/>
  <c r="O172" i="19"/>
  <c r="O173" i="19"/>
  <c r="O174" i="19"/>
  <c r="O175" i="19"/>
  <c r="O176" i="19"/>
  <c r="O177" i="19"/>
  <c r="O178" i="19"/>
  <c r="O179" i="19"/>
  <c r="O180" i="19"/>
  <c r="O181" i="19"/>
  <c r="O182" i="19"/>
  <c r="O183" i="19"/>
  <c r="O184" i="19"/>
  <c r="O185" i="19"/>
  <c r="O186" i="19"/>
  <c r="O187" i="19"/>
  <c r="O188" i="19"/>
  <c r="O189" i="19"/>
  <c r="O190" i="19"/>
  <c r="O191" i="19"/>
  <c r="O192" i="19"/>
  <c r="O193" i="19"/>
  <c r="O194" i="19"/>
  <c r="O195" i="19"/>
  <c r="O196" i="19"/>
  <c r="O197" i="19"/>
  <c r="O198" i="19"/>
  <c r="O199" i="19"/>
  <c r="O200" i="19"/>
  <c r="O201" i="19"/>
  <c r="O7" i="19"/>
  <c r="S26" i="28"/>
  <c r="S18" i="28"/>
  <c r="U36" i="27"/>
  <c r="V36" i="27"/>
  <c r="T36" i="27"/>
  <c r="T27" i="27"/>
  <c r="U27" i="27"/>
  <c r="V27" i="27"/>
  <c r="T28" i="27"/>
  <c r="U28" i="27"/>
  <c r="V28" i="27"/>
  <c r="T29" i="27"/>
  <c r="U29" i="27"/>
  <c r="V29" i="27"/>
  <c r="T30" i="27"/>
  <c r="U30" i="27"/>
  <c r="V30" i="27"/>
  <c r="T31" i="27"/>
  <c r="U31" i="27"/>
  <c r="V31" i="27"/>
  <c r="U26" i="27"/>
  <c r="V26" i="27"/>
  <c r="T26" i="27"/>
  <c r="W17" i="27"/>
  <c r="W18" i="27"/>
  <c r="W19" i="27"/>
  <c r="W20" i="27"/>
  <c r="W22" i="27"/>
  <c r="U21" i="27"/>
  <c r="V21" i="27"/>
  <c r="T21" i="27"/>
  <c r="U16" i="27"/>
  <c r="V16" i="27"/>
  <c r="T16" i="27"/>
  <c r="R36" i="27"/>
  <c r="R27" i="27"/>
  <c r="R28" i="27"/>
  <c r="R29" i="27"/>
  <c r="R30" i="27"/>
  <c r="R31" i="27"/>
  <c r="R26" i="27"/>
  <c r="R21" i="27"/>
  <c r="R16" i="27"/>
  <c r="S25" i="28"/>
  <c r="S35" i="28"/>
  <c r="S41" i="28"/>
  <c r="S34" i="28"/>
  <c r="S30" i="28"/>
  <c r="W26" i="28"/>
  <c r="W18" i="28"/>
  <c r="S23" i="28"/>
  <c r="S19" i="28"/>
  <c r="T43" i="26" l="1"/>
  <c r="P63" i="26"/>
  <c r="P52" i="26"/>
  <c r="T39" i="26"/>
  <c r="P65" i="26"/>
  <c r="P67" i="26"/>
  <c r="P64" i="26"/>
  <c r="P42" i="26"/>
  <c r="P62" i="26"/>
  <c r="P66" i="26"/>
  <c r="P53" i="26"/>
  <c r="P45" i="26"/>
  <c r="P46" i="26"/>
  <c r="P39" i="26"/>
  <c r="P38" i="26"/>
  <c r="T45" i="26"/>
  <c r="P40" i="26"/>
  <c r="T42" i="26"/>
  <c r="T38" i="26"/>
  <c r="P44" i="26"/>
  <c r="T41" i="26"/>
  <c r="T46" i="26"/>
  <c r="P41" i="26"/>
  <c r="P43" i="26"/>
  <c r="T40" i="26"/>
  <c r="T44" i="26"/>
  <c r="T16" i="26"/>
  <c r="P27" i="26"/>
  <c r="P26" i="26"/>
  <c r="P34" i="26"/>
  <c r="P28" i="26"/>
  <c r="P29" i="26"/>
  <c r="P31" i="26"/>
  <c r="P33" i="26"/>
  <c r="P30" i="26"/>
  <c r="P32" i="26"/>
  <c r="W16" i="27"/>
  <c r="P19" i="26"/>
  <c r="W21" i="27"/>
  <c r="P16" i="26"/>
  <c r="P21" i="26"/>
  <c r="T17" i="26"/>
  <c r="P17" i="26"/>
  <c r="P18" i="26"/>
  <c r="P22" i="26"/>
  <c r="P20" i="26"/>
  <c r="N20" i="25"/>
  <c r="N13" i="25"/>
  <c r="S36" i="27"/>
  <c r="S31" i="27"/>
  <c r="S30" i="27"/>
  <c r="S29" i="27"/>
  <c r="S28" i="27"/>
  <c r="S27" i="27"/>
  <c r="S26" i="27"/>
  <c r="S21" i="27"/>
  <c r="S16" i="27"/>
  <c r="S13" i="27" l="1"/>
  <c r="Y17" i="27"/>
  <c r="Q92" i="26" l="1"/>
  <c r="Q91" i="26"/>
  <c r="Q90" i="26"/>
  <c r="Q100" i="26"/>
  <c r="Q97" i="26" l="1"/>
  <c r="Q96" i="26"/>
  <c r="Q101" i="26"/>
  <c r="Q99" i="26"/>
  <c r="Q98" i="26"/>
  <c r="Q102" i="26"/>
  <c r="T58" i="28"/>
  <c r="W58" i="28" s="1"/>
  <c r="T56" i="28"/>
  <c r="W56" i="28" s="1"/>
  <c r="T54" i="28"/>
  <c r="W54" i="28" s="1"/>
  <c r="T52" i="28"/>
  <c r="W52" i="28" s="1"/>
  <c r="V50" i="28"/>
  <c r="U50" i="28"/>
  <c r="S50" i="28"/>
  <c r="R50" i="28"/>
  <c r="T48" i="28"/>
  <c r="W48" i="28" s="1"/>
  <c r="T47" i="28"/>
  <c r="W47" i="28" s="1"/>
  <c r="T46" i="28"/>
  <c r="W46" i="28" s="1"/>
  <c r="T45" i="28"/>
  <c r="W45" i="28" s="1"/>
  <c r="V43" i="28"/>
  <c r="U43" i="28"/>
  <c r="S43" i="28"/>
  <c r="R43" i="28"/>
  <c r="W41" i="28"/>
  <c r="W40" i="28"/>
  <c r="V38" i="28"/>
  <c r="U38" i="28"/>
  <c r="S38" i="28"/>
  <c r="R38" i="28"/>
  <c r="W36" i="28"/>
  <c r="W35" i="28"/>
  <c r="W34" i="28"/>
  <c r="V32" i="28"/>
  <c r="U32" i="28"/>
  <c r="S32" i="28"/>
  <c r="R32" i="28"/>
  <c r="W29" i="28"/>
  <c r="W28" i="28"/>
  <c r="W27" i="28"/>
  <c r="W24" i="28"/>
  <c r="W23" i="28"/>
  <c r="V21" i="28"/>
  <c r="U21" i="28"/>
  <c r="R21" i="28"/>
  <c r="V16" i="28"/>
  <c r="U16" i="28"/>
  <c r="S16" i="28"/>
  <c r="R16" i="28"/>
  <c r="Y51" i="27"/>
  <c r="V46" i="27"/>
  <c r="Y36" i="27"/>
  <c r="Y31" i="27"/>
  <c r="R24" i="27"/>
  <c r="Y22" i="27"/>
  <c r="Y21" i="27"/>
  <c r="Y20" i="27"/>
  <c r="Y19" i="27"/>
  <c r="Y16" i="27"/>
  <c r="T92" i="26"/>
  <c r="V92" i="26"/>
  <c r="Q44" i="25"/>
  <c r="P44" i="25"/>
  <c r="N44" i="25"/>
  <c r="M44" i="25"/>
  <c r="O41" i="25"/>
  <c r="R41" i="25" s="1"/>
  <c r="O34" i="25"/>
  <c r="R34" i="25" s="1"/>
  <c r="O27" i="25"/>
  <c r="R27" i="25" s="1"/>
  <c r="R20" i="25"/>
  <c r="R13" i="25"/>
  <c r="T38" i="28" l="1"/>
  <c r="W38" i="28" s="1"/>
  <c r="T43" i="28"/>
  <c r="W43" i="28" s="1"/>
  <c r="T32" i="28"/>
  <c r="W32" i="28" s="1"/>
  <c r="T50" i="28"/>
  <c r="W50" i="28" s="1"/>
  <c r="U14" i="28"/>
  <c r="U61" i="28" s="1"/>
  <c r="V30" i="26"/>
  <c r="V31" i="26"/>
  <c r="V35" i="26"/>
  <c r="V39" i="26"/>
  <c r="P36" i="26" s="1"/>
  <c r="V41" i="26"/>
  <c r="V42" i="26"/>
  <c r="V44" i="26"/>
  <c r="V45" i="26"/>
  <c r="V46" i="26"/>
  <c r="V51" i="26"/>
  <c r="P48" i="26" s="1"/>
  <c r="V55" i="26"/>
  <c r="V63" i="26"/>
  <c r="V65" i="26"/>
  <c r="V69" i="26"/>
  <c r="V70" i="26"/>
  <c r="V81" i="26"/>
  <c r="V82" i="26"/>
  <c r="V84" i="26"/>
  <c r="V85" i="26"/>
  <c r="V86" i="26"/>
  <c r="V87" i="26"/>
  <c r="V91" i="26"/>
  <c r="W31" i="27"/>
  <c r="W27" i="27"/>
  <c r="T29" i="26"/>
  <c r="T65" i="26"/>
  <c r="T66" i="26"/>
  <c r="T68" i="26"/>
  <c r="T74" i="26"/>
  <c r="T76" i="26"/>
  <c r="T91" i="26"/>
  <c r="S88" i="26"/>
  <c r="V98" i="26"/>
  <c r="T48" i="27"/>
  <c r="W48" i="27" s="1"/>
  <c r="Y39" i="27"/>
  <c r="Y40" i="27"/>
  <c r="Y44" i="27"/>
  <c r="Y49" i="27"/>
  <c r="Y50" i="27"/>
  <c r="R13" i="27"/>
  <c r="Y26" i="27"/>
  <c r="V24" i="27"/>
  <c r="Y29" i="27"/>
  <c r="W36" i="27"/>
  <c r="T37" i="27"/>
  <c r="W37" i="27" s="1"/>
  <c r="T39" i="27"/>
  <c r="W39" i="27" s="1"/>
  <c r="T41" i="27"/>
  <c r="W41" i="27" s="1"/>
  <c r="T51" i="27"/>
  <c r="W51" i="27" s="1"/>
  <c r="W28" i="27"/>
  <c r="Y30" i="27"/>
  <c r="T38" i="27"/>
  <c r="W38" i="27" s="1"/>
  <c r="T42" i="27"/>
  <c r="W42" i="27" s="1"/>
  <c r="T43" i="27"/>
  <c r="W43" i="27" s="1"/>
  <c r="T44" i="27"/>
  <c r="W44" i="27" s="1"/>
  <c r="W30" i="27"/>
  <c r="Y37" i="27"/>
  <c r="W15" i="27"/>
  <c r="Y27" i="27"/>
  <c r="W29" i="27"/>
  <c r="W32" i="27"/>
  <c r="Y41" i="27"/>
  <c r="Y43" i="27"/>
  <c r="V14" i="28"/>
  <c r="V61" i="28" s="1"/>
  <c r="S34" i="27"/>
  <c r="T40" i="27"/>
  <c r="W40" i="27" s="1"/>
  <c r="Y48" i="27"/>
  <c r="Y15" i="27"/>
  <c r="R34" i="27"/>
  <c r="Y32" i="27"/>
  <c r="T55" i="26"/>
  <c r="V21" i="26"/>
  <c r="V75" i="26"/>
  <c r="P72" i="26" s="1"/>
  <c r="V100" i="26"/>
  <c r="V101" i="26"/>
  <c r="V102" i="26"/>
  <c r="V22" i="26"/>
  <c r="S36" i="26"/>
  <c r="T81" i="26"/>
  <c r="T97" i="26"/>
  <c r="O94" i="26"/>
  <c r="T99" i="26"/>
  <c r="V19" i="26"/>
  <c r="V20" i="26"/>
  <c r="T50" i="26"/>
  <c r="T51" i="26"/>
  <c r="T52" i="26"/>
  <c r="V59" i="26"/>
  <c r="V76" i="26"/>
  <c r="T82" i="26"/>
  <c r="T85" i="26"/>
  <c r="V97" i="26"/>
  <c r="T101" i="26"/>
  <c r="T62" i="26"/>
  <c r="T90" i="26"/>
  <c r="S94" i="26"/>
  <c r="T20" i="26"/>
  <c r="T21" i="26"/>
  <c r="T26" i="26"/>
  <c r="V34" i="26"/>
  <c r="T53" i="26"/>
  <c r="V56" i="26"/>
  <c r="V58" i="26"/>
  <c r="T67" i="26"/>
  <c r="V71" i="26"/>
  <c r="S72" i="26"/>
  <c r="P88" i="26"/>
  <c r="T31" i="26"/>
  <c r="T32" i="26"/>
  <c r="T69" i="26"/>
  <c r="T83" i="26"/>
  <c r="V27" i="26"/>
  <c r="P24" i="26" s="1"/>
  <c r="V29" i="26"/>
  <c r="V43" i="26"/>
  <c r="V52" i="26"/>
  <c r="T56" i="26"/>
  <c r="T57" i="26"/>
  <c r="T58" i="26"/>
  <c r="V66" i="26"/>
  <c r="V67" i="26"/>
  <c r="V68" i="26"/>
  <c r="S78" i="26"/>
  <c r="O88" i="26"/>
  <c r="T100" i="26"/>
  <c r="O14" i="26"/>
  <c r="T18" i="26"/>
  <c r="S24" i="26"/>
  <c r="T30" i="26"/>
  <c r="V40" i="26"/>
  <c r="T54" i="26"/>
  <c r="V18" i="26"/>
  <c r="T19" i="26"/>
  <c r="V23" i="26"/>
  <c r="T27" i="26"/>
  <c r="V33" i="26"/>
  <c r="V64" i="26"/>
  <c r="T75" i="26"/>
  <c r="T98" i="26"/>
  <c r="T63" i="26"/>
  <c r="T84" i="26"/>
  <c r="V103" i="26"/>
  <c r="O44" i="25"/>
  <c r="S46" i="27"/>
  <c r="T50" i="27"/>
  <c r="W50" i="27" s="1"/>
  <c r="V28" i="26"/>
  <c r="Y18" i="27"/>
  <c r="U13" i="27"/>
  <c r="S14" i="26"/>
  <c r="R14" i="26"/>
  <c r="V17" i="26"/>
  <c r="P14" i="26" s="1"/>
  <c r="R24" i="26"/>
  <c r="T33" i="26"/>
  <c r="P60" i="26"/>
  <c r="T64" i="26"/>
  <c r="Y42" i="27"/>
  <c r="V47" i="26"/>
  <c r="P94" i="26"/>
  <c r="T96" i="26"/>
  <c r="T34" i="26"/>
  <c r="R14" i="28"/>
  <c r="T16" i="28"/>
  <c r="W16" i="28" s="1"/>
  <c r="V32" i="26"/>
  <c r="R36" i="26"/>
  <c r="V54" i="26"/>
  <c r="S48" i="26"/>
  <c r="V57" i="26"/>
  <c r="S60" i="26"/>
  <c r="P78" i="26"/>
  <c r="T80" i="26"/>
  <c r="S24" i="27"/>
  <c r="W26" i="27"/>
  <c r="T49" i="27"/>
  <c r="W49" i="27" s="1"/>
  <c r="R46" i="27"/>
  <c r="T22" i="26"/>
  <c r="T28" i="26"/>
  <c r="V53" i="26"/>
  <c r="R48" i="26"/>
  <c r="V77" i="26"/>
  <c r="R72" i="26"/>
  <c r="V93" i="26"/>
  <c r="R88" i="26"/>
  <c r="Y38" i="27"/>
  <c r="U34" i="27"/>
  <c r="R60" i="26"/>
  <c r="T70" i="26"/>
  <c r="V83" i="26"/>
  <c r="R78" i="26"/>
  <c r="T86" i="26"/>
  <c r="V99" i="26"/>
  <c r="R94" i="26"/>
  <c r="T102" i="26"/>
  <c r="V13" i="27"/>
  <c r="Y28" i="27"/>
  <c r="U24" i="27"/>
  <c r="V34" i="27"/>
  <c r="U46" i="27"/>
  <c r="Y46" i="27" s="1"/>
  <c r="F5" i="24"/>
  <c r="E8" i="23"/>
  <c r="D8" i="23"/>
  <c r="C8" i="23"/>
  <c r="Q14" i="26" l="1"/>
  <c r="T14" i="26" s="1"/>
  <c r="Y24" i="27"/>
  <c r="O78" i="26"/>
  <c r="Q78" i="26" s="1"/>
  <c r="T78" i="26" s="1"/>
  <c r="O72" i="26"/>
  <c r="Q72" i="26" s="1"/>
  <c r="T72" i="26" s="1"/>
  <c r="O60" i="26"/>
  <c r="Q60" i="26" s="1"/>
  <c r="T60" i="26" s="1"/>
  <c r="O48" i="26"/>
  <c r="Q48" i="26" s="1"/>
  <c r="T48" i="26" s="1"/>
  <c r="O36" i="26"/>
  <c r="Q36" i="26" s="1"/>
  <c r="T36" i="26" s="1"/>
  <c r="O24" i="26"/>
  <c r="Q24" i="26" s="1"/>
  <c r="T24" i="26" s="1"/>
  <c r="Q94" i="26"/>
  <c r="T94" i="26" s="1"/>
  <c r="V89" i="26"/>
  <c r="V61" i="26"/>
  <c r="V37" i="26"/>
  <c r="V79" i="26"/>
  <c r="V95" i="26"/>
  <c r="T13" i="27"/>
  <c r="W13" i="27" s="1"/>
  <c r="V49" i="26"/>
  <c r="T34" i="27"/>
  <c r="W34" i="27" s="1"/>
  <c r="R53" i="27"/>
  <c r="S53" i="27"/>
  <c r="Q88" i="26"/>
  <c r="T88" i="26" s="1"/>
  <c r="V25" i="26"/>
  <c r="P104" i="26"/>
  <c r="R44" i="25"/>
  <c r="V53" i="27"/>
  <c r="R104" i="26"/>
  <c r="V15" i="26"/>
  <c r="Y13" i="27"/>
  <c r="U53" i="27"/>
  <c r="S104" i="26"/>
  <c r="Y34" i="27"/>
  <c r="V73" i="26"/>
  <c r="R61" i="28"/>
  <c r="T24" i="27"/>
  <c r="W24" i="27" s="1"/>
  <c r="T46" i="27"/>
  <c r="W46" i="27" s="1"/>
  <c r="O104" i="26" l="1"/>
  <c r="Q104" i="26" s="1"/>
  <c r="T104" i="26" s="1"/>
  <c r="Y53" i="27"/>
  <c r="T53" i="27"/>
  <c r="W53" i="27" s="1"/>
  <c r="V105" i="26"/>
  <c r="W30" i="28" l="1"/>
  <c r="S21" i="28"/>
  <c r="T21" i="28" s="1"/>
  <c r="W21" i="28" s="1"/>
  <c r="W25" i="28"/>
  <c r="S14" i="28" l="1"/>
  <c r="T14" i="28" l="1"/>
  <c r="W14" i="28" s="1"/>
  <c r="S61" i="28"/>
  <c r="T61" i="28" s="1"/>
  <c r="W61" i="28" s="1"/>
  <c r="D202" i="19" l="1"/>
</calcChain>
</file>

<file path=xl/sharedStrings.xml><?xml version="1.0" encoding="utf-8"?>
<sst xmlns="http://schemas.openxmlformats.org/spreadsheetml/2006/main" count="1473" uniqueCount="876">
  <si>
    <t>SUBEJERCICIO</t>
  </si>
  <si>
    <t>Otros Servicios Generales</t>
  </si>
  <si>
    <t>Legislación</t>
  </si>
  <si>
    <t>Justicia</t>
  </si>
  <si>
    <t>Coordinación de la Política de Gobierno</t>
  </si>
  <si>
    <t>Relaciones Exteriores</t>
  </si>
  <si>
    <t>Asuntos Financieros y Hacendarios</t>
  </si>
  <si>
    <t>Seguridad Nacional</t>
  </si>
  <si>
    <t>Asuntos de Orden Público y de Seguridad Interior</t>
  </si>
  <si>
    <t>Protección Ambiental</t>
  </si>
  <si>
    <t>Vivienda y Servicios a la Comunidad</t>
  </si>
  <si>
    <t>Salud</t>
  </si>
  <si>
    <t>Recreación, Cultura y Otras Manifestaciones Sociales</t>
  </si>
  <si>
    <t>Educación</t>
  </si>
  <si>
    <t>Protección Social</t>
  </si>
  <si>
    <t>Otros Asuntos Sociales</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</si>
  <si>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</si>
  <si>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</si>
  <si>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</si>
  <si>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</si>
  <si>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</si>
  <si>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</si>
  <si>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</si>
  <si>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</si>
  <si>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</si>
  <si>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Saneamiento del Sistema Financiero</t>
  </si>
  <si>
    <t>Adeudos de Ejercicios Fiscales Anteriores</t>
  </si>
  <si>
    <t>Aprobado</t>
  </si>
  <si>
    <t>Modificado</t>
  </si>
  <si>
    <t>Devengado</t>
  </si>
  <si>
    <t>Pagado</t>
  </si>
  <si>
    <t>Elaboró: ________________________________________________</t>
  </si>
  <si>
    <t>Subsidios: Sector Social y Privado o Entidades Federativas y Municipios</t>
  </si>
  <si>
    <t>Sujetos a Reglas de Operación</t>
  </si>
  <si>
    <t>Otros Subsidios</t>
  </si>
  <si>
    <t>Desempeño de las Funciones</t>
  </si>
  <si>
    <t>Prestación de Servicios Públicos</t>
  </si>
  <si>
    <t>Provisión de Bienes Públicos</t>
  </si>
  <si>
    <t>Específicos</t>
  </si>
  <si>
    <t>Proyectos de Inversión</t>
  </si>
  <si>
    <t>Administrativos y de Apoyo</t>
  </si>
  <si>
    <t>Compromisos</t>
  </si>
  <si>
    <t>Desastres Naturales</t>
  </si>
  <si>
    <t>Obligaciones</t>
  </si>
  <si>
    <t>Programas de Gasto Federalizado (Gobierno Federal)</t>
  </si>
  <si>
    <t>Gasto Federalizado</t>
  </si>
  <si>
    <t>Autorizó: _______________________________________</t>
  </si>
  <si>
    <t>Clave
Programa o Proyecto de Inversión</t>
  </si>
  <si>
    <t>Denominación del Programa o Proyecto de Inversión</t>
  </si>
  <si>
    <t>Avance Físico
%</t>
  </si>
  <si>
    <t>Presupuesto
(Pesos con dos decimales)</t>
  </si>
  <si>
    <t>Descripción de Acciones Realizadas</t>
  </si>
  <si>
    <t>Ejercido</t>
  </si>
  <si>
    <t>Total URG (7)</t>
  </si>
  <si>
    <t>1. Descripción de la Evaluación   </t>
  </si>
  <si>
    <t>1.1 Nombre de la evaluación: </t>
  </si>
  <si>
    <t>1.2 Fecha de inicio de la evaluación (dd/mm/aaaa):</t>
  </si>
  <si>
    <t>1.3 Fecha de término de la evaluación (dd/mm/aaaa):</t>
  </si>
  <si>
    <t>1.4 Nombre de la persona responsable de darle seguimiento a la evaluación y nombre de la unidad administrativa a la que pertenece:</t>
  </si>
  <si>
    <t>Nombre:</t>
  </si>
  <si>
    <t>Unidad administrativa:</t>
  </si>
  <si>
    <t>1.5 Objetivo general de la evaluación:</t>
  </si>
  <si>
    <t>1.6 Objetivos específicos de la evaluación:</t>
  </si>
  <si>
    <t>1.7 Metodología utilizada en la evaluación:</t>
  </si>
  <si>
    <t>Instrumentos de recolección de información: </t>
  </si>
  <si>
    <t>Cuestionarios__ Entrevistas__ Formatos__ Otros__ Especifique:</t>
  </si>
  <si>
    <t>Descripción de las técnicas y modelos utilizados: </t>
  </si>
  <si>
    <t>2. Principales Hallazgos de la evaluación</t>
  </si>
  <si>
    <t>2.1 Describir los hallazgos más relevantes de la evaluación:</t>
  </si>
  <si>
    <t>2.2 Señalar cuáles son las principales Fortalezas, Oportunidades, Debilidades y Amenazas (FODA), de acuerdo con los temas del programa, estrategia o instituciones.</t>
  </si>
  <si>
    <t>2.2.1 Fortalezas:</t>
  </si>
  <si>
    <t>2.2.2 Oportunidades:</t>
  </si>
  <si>
    <t>2.2.3 Debilidades:</t>
  </si>
  <si>
    <t>2.2.4 Amenazas:</t>
  </si>
  <si>
    <t>3. Conclusiones y recomendaciones de la evaluación</t>
  </si>
  <si>
    <t>3.1 Describir brevemente las conclusiones de la evaluación: </t>
  </si>
  <si>
    <t>3.2 Describir las recomendaciones de acuerdo a su relevancia:</t>
  </si>
  <si>
    <t>1:</t>
  </si>
  <si>
    <t>2: </t>
  </si>
  <si>
    <t>3: </t>
  </si>
  <si>
    <t>4: </t>
  </si>
  <si>
    <t>5:</t>
  </si>
  <si>
    <t>6:</t>
  </si>
  <si>
    <t>7:</t>
  </si>
  <si>
    <t>4. Datos de la Instancia evaluadora</t>
  </si>
  <si>
    <t>4.1 Nombre del coordinador de la evaluación:</t>
  </si>
  <si>
    <t>4.2 Cargo:</t>
  </si>
  <si>
    <t xml:space="preserve">4.3 Institución a la que pertenece: </t>
  </si>
  <si>
    <t>4.4 Principales colaboradores:</t>
  </si>
  <si>
    <t>4.5 Correo electrónico del coordinador de la evaluación:</t>
  </si>
  <si>
    <t>4.6 Teléfono (con clave lada):</t>
  </si>
  <si>
    <t>5. Identificación del (los) programa(s)</t>
  </si>
  <si>
    <t>5.1 Nombre del (los) programa(s) evaluado(s):</t>
  </si>
  <si>
    <t xml:space="preserve">5.2 Siglas: </t>
  </si>
  <si>
    <t>5.3 Ente público coordinador del (los) programa(s): </t>
  </si>
  <si>
    <t>5.4 Poder público al que pertenece(n) el(los) programa(s):</t>
  </si>
  <si>
    <t>Poder Ejecutivo___ Poder Legislativo___ Poder Judicial___ Ente Autónomo___</t>
  </si>
  <si>
    <t>5.5 Ámbito gubernamental al que pertenece(n) el(los) programa(s):</t>
  </si>
  <si>
    <t>Federal___ Estatal___ Local___</t>
  </si>
  <si>
    <t>5.6 Nombre de la(s) unidad(es) administrativa(s) y de (los) titular(es) a cargo del (los) programa(s):</t>
  </si>
  <si>
    <t>5.6.1 Nombre(s) de la(s) unidad(es) administrativa(s) a cargo de (los) programa(s):</t>
  </si>
  <si>
    <t>5.6.2 Nombre(s) de (los) titular(es) de la(s) unidad(es) administrativa(s) a cargo de (los) programa(s) (nombre completo, correo electrónico y teléfono con clave lada):</t>
  </si>
  <si>
    <t>6. Datos de Contratación de la Evaluación</t>
  </si>
  <si>
    <t>6.1 Tipo de contratación:</t>
  </si>
  <si>
    <t>6.1.1 Adjudicación Directa___ 6.1.2 Invitación a tres___ 6.1.3 Licitación Pública Nacional___</t>
  </si>
  <si>
    <t>6.1.4 Licitación Pública Internacional___ 6.1.5 Otro: (Señalar)___</t>
  </si>
  <si>
    <t>6.2 Unidad administrativa responsable de contratar la evaluación:</t>
  </si>
  <si>
    <t xml:space="preserve">6.3 Costo total de la evaluación: $ </t>
  </si>
  <si>
    <t>6.4 Fuente de Financiamiento : </t>
  </si>
  <si>
    <t>7. Difusión de la Evaluación</t>
  </si>
  <si>
    <t>7.1 Difusión en internet de la evaluación:</t>
  </si>
  <si>
    <t>7.2 Difusión en internet del formato:</t>
  </si>
  <si>
    <t>Autorizó:_____________________________</t>
  </si>
  <si>
    <t>Implementación de los aspectos susceptibles de mejora (3)</t>
  </si>
  <si>
    <t>Elaboró: _____________________________________________</t>
  </si>
  <si>
    <t>Autorizó:  ___________________________________</t>
  </si>
  <si>
    <t>Unidad Responsable del Gasto:    (1)</t>
  </si>
  <si>
    <t>Programa o Fondo</t>
  </si>
  <si>
    <t>Destino de los Recursos</t>
  </si>
  <si>
    <t>Ejercicio</t>
  </si>
  <si>
    <t>Reintegro</t>
  </si>
  <si>
    <t>Total (6)</t>
  </si>
  <si>
    <t>Elaboró: ________________________________________</t>
  </si>
  <si>
    <t>Monto que reciban del FAIS:</t>
  </si>
  <si>
    <t xml:space="preserve">Unidad Responsable del Gasto: </t>
  </si>
  <si>
    <t>Obra o acción a realizar</t>
  </si>
  <si>
    <t>Costo</t>
  </si>
  <si>
    <t xml:space="preserve">Ubicación </t>
  </si>
  <si>
    <t>Metas</t>
  </si>
  <si>
    <t>Beneficiarios</t>
  </si>
  <si>
    <t>Entidad</t>
  </si>
  <si>
    <t>Municipio</t>
  </si>
  <si>
    <t>Localidad</t>
  </si>
  <si>
    <t/>
  </si>
  <si>
    <t>ESTADO ANALÍTICO DEL EJERCICIO DEL PRESUPUESTO DE EGRESOS CLASIFICACIÓN ECONÓMICA (POR TIPO DE GASTO)</t>
  </si>
  <si>
    <t>(CIFRAS A PESOS)</t>
  </si>
  <si>
    <t>EGRESO</t>
  </si>
  <si>
    <t xml:space="preserve">C  O  N  C  E  P  T  O </t>
  </si>
  <si>
    <t>APROBADO</t>
  </si>
  <si>
    <t>AMPL/REDUC</t>
  </si>
  <si>
    <t>MODIFICADO</t>
  </si>
  <si>
    <t>DEVENGADO</t>
  </si>
  <si>
    <t>PAGADO</t>
  </si>
  <si>
    <t>GASTO CORRIENTE</t>
  </si>
  <si>
    <t>GASTO DE CAPITAL</t>
  </si>
  <si>
    <t>AMORTIZACIÓN DE LA DEUDA Y DISMINUCIÓN DE PASIVOS</t>
  </si>
  <si>
    <t>PENSIONES Y JUBILACIONES</t>
  </si>
  <si>
    <t>PARTICIPACIONES</t>
  </si>
  <si>
    <t>TOTAL DEL GASTO</t>
  </si>
  <si>
    <t>EP-03</t>
  </si>
  <si>
    <t>ESTADO ANALÍTICO DEL EJERCICIO DEL PRESUPUESTO DE EGRESOS</t>
  </si>
  <si>
    <t>CLASIFICACIÓN POR OBJETO DEL GASTO (CAPÍTULO Y CONCEPTO)</t>
  </si>
  <si>
    <t xml:space="preserve">C O N C E P T O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</si>
  <si>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</si>
  <si>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</si>
  <si>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</si>
  <si>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</si>
  <si>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</si>
  <si>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</si>
  <si>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</si>
  <si>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</si>
  <si>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</si>
  <si>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Admón., Emisión de Doc. y Art.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</si>
  <si>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</si>
  <si>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</si>
  <si>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</si>
  <si>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</si>
  <si>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</si>
  <si>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</si>
  <si>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</si>
  <si>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</si>
  <si>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</si>
  <si>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</si>
  <si>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</si>
  <si>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</si>
  <si>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</si>
  <si>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</si>
  <si>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</si>
  <si>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</si>
  <si>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</si>
  <si>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 ASIG.,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</si>
  <si>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</si>
  <si>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</si>
  <si>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</si>
  <si>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</si>
  <si>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</si>
  <si>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</si>
  <si>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</si>
  <si>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</si>
  <si>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</si>
  <si>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</si>
  <si>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</si>
  <si>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</si>
  <si>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</si>
  <si>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</si>
  <si>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</si>
  <si>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</si>
  <si>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</si>
  <si>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</si>
  <si>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</si>
  <si>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</si>
  <si>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</si>
  <si>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</si>
  <si>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</si>
  <si>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</si>
  <si>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</si>
  <si>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</si>
  <si>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</si>
  <si>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</si>
  <si>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</si>
  <si>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</si>
  <si>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</si>
  <si>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</si>
  <si>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</si>
  <si>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</si>
  <si>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</si>
  <si>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</si>
  <si>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</si>
  <si>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</si>
  <si>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</si>
  <si>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</si>
  <si>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</si>
  <si>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</si>
  <si>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</si>
  <si>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EP-04</t>
  </si>
  <si>
    <t>ESTADO ANALÍTICO DEL EJERCICIO DEL PRESUPUESTO DE EGRESOS CLASIFICACIÓN FUNCIONAL (FINALIDAD Y FUNCIÓN)</t>
  </si>
  <si>
    <t xml:space="preserve">C  O  N  C  E  P  T  O    </t>
  </si>
  <si>
    <t>GOBIERNO</t>
  </si>
  <si>
    <t>DESARROLLO SOCIAL</t>
  </si>
  <si>
    <t>DESARROLLO ECONÓMICO</t>
  </si>
  <si>
    <t>OTRAS NO CLASIFICADAS EN FUNCIONES ANTERIORES</t>
  </si>
  <si>
    <t>Transacciones de la Deuda Pública / Costo Financiero de la Deuda</t>
  </si>
  <si>
    <t>Transferencias, Participaciones y Aportaciones entre Diferentes Niveles y Órdenes de Gobierno</t>
  </si>
  <si>
    <t>EP-05</t>
  </si>
  <si>
    <t>GASTO POR CATEGORÍA PROGRAMÁTICA</t>
  </si>
  <si>
    <t>PROGRAMAS</t>
  </si>
  <si>
    <t>Planeación, Seguimiento y Evaluación de Políticas Públicas</t>
  </si>
  <si>
    <t>Promoción y Fomento</t>
  </si>
  <si>
    <t>Regulación y Supervisión</t>
  </si>
  <si>
    <t>Funciones de las Fuerzas Armadas (únicamente Gobierno Federal)</t>
  </si>
  <si>
    <t>Apoyo al Proceso Presupuestario y para mejorar la Eficiencia Institucional</t>
  </si>
  <si>
    <t>Apoyo a la Función Pública y al Mejoramiento de la Gestión</t>
  </si>
  <si>
    <t>Operaciones Ajenas</t>
  </si>
  <si>
    <t>Obligaciones de Cumplimiento de Resolución  Jurisdiccional</t>
  </si>
  <si>
    <t>Aportaciones a la Seguridad Social</t>
  </si>
  <si>
    <t>Aportaciones a Fondos de Estabilización</t>
  </si>
  <si>
    <t>Aportaciones a Fondos de Inversión y Reestructura de Pensiones</t>
  </si>
  <si>
    <t>PARTICIPACIONES A ENTIDADES FEDERATIVAS Y MUNICIPIOS</t>
  </si>
  <si>
    <t>COSTO FINANCIERO, DEUDA O APOYOS A DEUDORES Y AHORRADORES DE LA BANCA</t>
  </si>
  <si>
    <t>ADEUDOS DE EJERCICIOS FISCALES ANTERIORES</t>
  </si>
  <si>
    <t>EP-09</t>
  </si>
  <si>
    <t>Elaboró:</t>
  </si>
  <si>
    <t>Nombre, cargo y Firma</t>
  </si>
  <si>
    <t>Autorizó:</t>
  </si>
  <si>
    <t>ESTADOS PRESUPUESTARIOS</t>
  </si>
  <si>
    <t>Del 1 de enero al 31 de diciembre de 2021</t>
  </si>
  <si>
    <t>La información consignada en este reporte es responsabilidad de la Unidad Ejecutora de Gasto, de conformidad a los Artículos 51, 154 y 155 de la Ley de Austeridad, Transparencia en Remuneraciones, Prestaciones y Ejercicio de Recursos de la Ciudad de México, la que servirá de base para la integración de la Cuenta Pública 2021.</t>
  </si>
  <si>
    <t>Cuenta Pública 2021</t>
  </si>
  <si>
    <t>PPI PROGRAMAS Y PROYECTOS DE INVERSIÓN</t>
  </si>
  <si>
    <t>FORMATO PARA LA DIFUSIÓN DE LOS RESULTADOS DE LAS EVALUACIONES</t>
  </si>
  <si>
    <t>ASM ASPECTOS SUSCEPTIBLES DE MEJORA</t>
  </si>
  <si>
    <t>GOBIERNO DE LA CIUDAD DE MÉXICO</t>
  </si>
  <si>
    <t>FORMATO DEL EJERCICIO Y DESTINO DE GASTO FEDERALIZADO Y REINTEGROS</t>
  </si>
  <si>
    <t>MONTOS QUE RECIBAN OBRAS Y ACCIONES A REALIZAR CON EL FAIS</t>
  </si>
  <si>
    <t>Ciudad de México</t>
  </si>
  <si>
    <t>Alcaldía Tlalpan</t>
  </si>
  <si>
    <t>1,893 METROS CUBICOS</t>
  </si>
  <si>
    <t>474 METROS CUBICOS</t>
  </si>
  <si>
    <t>325 METROS CUBICOS</t>
  </si>
  <si>
    <t>529 METROS CUBICOS</t>
  </si>
  <si>
    <t>283 METROS CUBICOS</t>
  </si>
  <si>
    <t>30 METROS CUBICOS</t>
  </si>
  <si>
    <t>120 METROS CUBICOS</t>
  </si>
  <si>
    <t>32 METROS CUBICOS</t>
  </si>
  <si>
    <t>830 METROS CUBICOS</t>
  </si>
  <si>
    <t>300 METROS CUBICOS</t>
  </si>
  <si>
    <t>284 METROS CUBICOS</t>
  </si>
  <si>
    <t>387 METROS CUBICOS</t>
  </si>
  <si>
    <t>141 METROS CUBICOS</t>
  </si>
  <si>
    <t>211 METROS CUBICOS</t>
  </si>
  <si>
    <t>214 METROS CUBICOS</t>
  </si>
  <si>
    <t>79 METROS CUBICOS</t>
  </si>
  <si>
    <t>1,754 METROS CUADRADOS</t>
  </si>
  <si>
    <t>442 METROS CUADRADOS</t>
  </si>
  <si>
    <t>329 METROS CUADRADOS</t>
  </si>
  <si>
    <t>493 METROS CUADRADOS</t>
  </si>
  <si>
    <t>887 METROS CUADRADOS</t>
  </si>
  <si>
    <t>98 METROS CUADRADOS</t>
  </si>
  <si>
    <t>348 METROS CUADRADOS</t>
  </si>
  <si>
    <t>78 METROS CUADRADOS</t>
  </si>
  <si>
    <t>1265 METROS CUADRADOS</t>
  </si>
  <si>
    <t>713 METROS CUADRADOS</t>
  </si>
  <si>
    <t>710 METROS CUADRADOS</t>
  </si>
  <si>
    <t>966 METROS CUADRADOS</t>
  </si>
  <si>
    <t>236 METROS CUADRADOS</t>
  </si>
  <si>
    <t>354 METROS CUADRADOS</t>
  </si>
  <si>
    <t>518 METROS CUADRADOS</t>
  </si>
  <si>
    <t>208 METROS CUADRADOS</t>
  </si>
  <si>
    <t>63 PIEZAS</t>
  </si>
  <si>
    <t>53 PIEZAS</t>
  </si>
  <si>
    <t>40 PIEZAS</t>
  </si>
  <si>
    <t>60 PIEZAS</t>
  </si>
  <si>
    <t>108 PIEZAS</t>
  </si>
  <si>
    <t>12 PIEZAS</t>
  </si>
  <si>
    <t>43 PIEZAS</t>
  </si>
  <si>
    <t>10 PIEZAS</t>
  </si>
  <si>
    <t>154 PIEZAS</t>
  </si>
  <si>
    <t>79 PIEZAS</t>
  </si>
  <si>
    <t>87 PIEZAS</t>
  </si>
  <si>
    <t>118 PIEZAS</t>
  </si>
  <si>
    <t>29 PIEZAS</t>
  </si>
  <si>
    <t>209 PIEZAS</t>
  </si>
  <si>
    <t>48 METROS LINEALES</t>
  </si>
  <si>
    <t>47 METROS LINEALES</t>
  </si>
  <si>
    <t>63 METROS LINEALES</t>
  </si>
  <si>
    <t>6 METROS CUBICOS</t>
  </si>
  <si>
    <t>3 METROS CUBICOS</t>
  </si>
  <si>
    <t>SUPERVISION TRABAJOS</t>
  </si>
  <si>
    <t>REHABILITACIÓN DE SUPERFICIE DE RODAMIENTO (REPAVIMENTACIÓN) EN DIVERSAS UBICACIONES, DENTRO DEL PERÍMETRO DE LA DEMARCACIÓN TERRITORIAL; COLONIA PRADO COAPA II SECCIÓN; VIALIDADES: CALZADA DE GUADALUPE, HACIENDA DE LA ESCALERA, HACIENDA DE SAN JOSÉ DE VISTA HERMOSA, HACIENDA DEL MOLINO DE FLORES Y HACIENDA DE METEPEC.</t>
  </si>
  <si>
    <t>REHABILITACIÓN DE SUPERFICIE DE RODAMIENTO (REPAVIMENTACIÓN) EN DIVERSAS UBICACIONES, DENTRO DEL PERÍMETRO DE LA DEMARCACIÓN TERRITORIAL; COLONIA PEDREGAL DE SAN NICOLAS II SECCIÓN; CALLE CHEMAX (PRIMER TRAMO).</t>
  </si>
  <si>
    <t>REHABILITACIÓN DE SUPERFICIE DE RODAMIENTO (REPAVIMENTACIÓN) EN DIVERSAS UBICACIONES, DENTRO DEL PERÍMETRO DE LA DEMARCACIÓN TERRITORIAL; COLONIA PEDREGAL DE SAN NICOLAS II SECCIÓN; CALLE CHEMAX (SEGUNDO TRAMO).</t>
  </si>
  <si>
    <t>REHABILITACIÓN DE SUPERFICIE DE RODAMIENTO (REPAVIMENTACIÓN) EN DIVERSAS UBICACIONES, DENTRO DEL PERÍMETRO DE LA DEMARCACIÓN TERRITORIAL; COLONIA PEDREGAL DE SAN NICOLAS II SECCIÓN; CALLE CHEMAX (TERCER TRAMO).</t>
  </si>
  <si>
    <t>REHABILITACIÓN DE SUPERFICIE DE RODAMIENTO (REPAVIMENTACIÓN) EN DIVERSAS UBICACIONES, DENTRO DEL PERÍMETRO DE LA DEMARCACIÓN TERRITORIAL; PUEBLO SANTO TOMAS AJUSCO; CALLE MARIANO ESCOBEDO.</t>
  </si>
  <si>
    <t>REHABILITACIÓN DE SUPERFICIE DE RODAMIENTO (REPAVIMENTACIÓN) EN DIVERSAS UBICACIONES, DENTRO DEL PERÍMETRO DE LA DEMARCACIÓN TERRITORIAL; PUEBLO SANTO TOMAS AJUSCO; CALLE PEDRO MORENO.</t>
  </si>
  <si>
    <t>REHABILITACIÓN DE SUPERFICIE DE RODAMIENTO (REPAVIMENTACIÓN) EN DIVERSAS UBICACIONES, DENTRO DEL PERÍMETRO DE LA DEMARCACIÓN TERRITORIAL; PUEBLO SANTO TOMAS AJUSCO; CALLE CAMINO VIEJO AL MANINAL.</t>
  </si>
  <si>
    <t>REHABILITACIÓN DE SUPERFICIE DE RODAMIENTO (REPAVIMENTACIÓN) EN DIVERSAS UBICACIONES, DENTRO DEL PERÍMETRO DE LA DEMARCACIÓN TERRITORIAL; PUEBLO SAN ANDRÉS TOTOLTEPEC; CALLE CAMINO A LA PRESA.</t>
  </si>
  <si>
    <t>REHABILITACIÓN DE SUPERFICIE DE RODAMIENTO (REPAVIMENTACIÓN) EN DIVERSAS UBICACIONES, DENTRO DEL PERÍMETRO DE LA DEMARCACIÓN TERRITORIAL; PUEBLO SAN ANDRÉS TOTOLTEPEC; CALLE CERRADA DE LOS PINOS.</t>
  </si>
  <si>
    <t>REHABILITACIÓN DE SUPERFICIE DE RODAMIENTO (REPAVIMENTACIÓN) EN DIVERSAS UBICACIONES, DENTRO DEL PERÍMETRO DE LA DEMARCACIÓN TERRITORIAL; COLONIA MIGUEL HIDALGO IIIA SECCIÓN; CALLES: JOSÉ GARCÍA PRECIAT, DIEZ DE NAVARRO Y ALFREDO V. BONFIL.</t>
  </si>
  <si>
    <t>REHABILITACIÓN DE SUPERFICIE DE RODAMIENTO (REPAVIMENTACIÓN) EN DIVERSAS UBICACIONES, DENTRO DEL PERÍMETRO DE LA DEMARCACIÓN TERRITORIAL; COLONIA MIGUEL HIDALGO IIIA SECCIÓN; CALLE CONSTITUCIÓN.</t>
  </si>
  <si>
    <t>REHABILITACIÓN DE SUPERFICIE DE RODAMIENTO (REPAVIMENTACIÓN) EN DIVERSAS UBICACIONES, DENTRO DEL PERÍMETRO DE LA DEMARCACIÓN TERRITORIAL; COLONIA JARDINES DEL AJUSCO; CALLE TELCHAC.</t>
  </si>
  <si>
    <t>REHABILITACIÓN DE SUPERFICIE DE RODAMIENTO (REPAVIMENTACIÓN) EN DIVERSAS UBICACIONES, DENTRO DEL PERÍMETRO DE LA DEMARCACIÓN TERRITORIAL; COLONIA JARDINES DEL AJUSCO; CALLE TELCHAC (SEGUNDO TRAMO).</t>
  </si>
  <si>
    <t>REHABILITACIÓN DE SUPERFICIE DE RODAMIENTO (REPAVIMENTACIÓN) EN DIVERSAS UBICACIONES, DENTRO DEL PERÍMETRO DE LA DEMARCACIÓN TERRITORIAL; COLONIA LOMAS DEL PEDREGAL; CALLE AMATENANGO.</t>
  </si>
  <si>
    <t>REHABILITACIÓN DE SUPERFICIE DE RODAMIENTO (REPAVIMENTACIÓN) EN DIVERSAS UBICACIONES, DENTRO DEL PERÍMETRO DE LA DEMARCACIÓN TERRITORIAL; COLONIA CUCHILLA DE PADIERNA; CALLE AMATENANGO.</t>
  </si>
  <si>
    <t>REHABILITACIÓN DE SUPERFICIE DE RODAMIENTO (REPAVIMENTACIÓN) EN DIVERSAS UBICACIONES, DENTRO DEL PERÍMETRO DE LA DEMARCACIÓN TERRITORIAL; PUEBLO SAN MIGUEL AJUSCO; CALLES: GUADALUPE VICTORIA Y GRAL. PEDRO MARÍA ANAYA.</t>
  </si>
  <si>
    <t>REHABILITACIÓN DE SUPERFICIE DE RODAMIENTO (REPAVIMENTACIÓN) EN DIVERSAS UBICACIONES, DENTRO DEL PERÍMETRO DE LA DEMARCACIÓN TERRITORIAL; PUEBLO SAN MIGUEL AJUSCO; CALLE GRAL. PEDRO MARÍA ANAYA.</t>
  </si>
  <si>
    <t>REHABILITACIÓN DE GUARNICIONES Y BANQUETAS EN DIVERSAS UBICACIONES, DENTRO DEL PERÍMETRO DE LA DEMARCACIÓN TERRITORIAL; COLONIA PRADO COAPA 2A SECCIÓN; VIALIDADES: CALZADA DE GUADALUPE, HACIENDA DE LA ESCALERA, HACIENDA DE SAN JOSÉ DE VISTA HERMOSA, HACIENDA DEL MOLINO DE FLORES Y HACIENDA DE METEPEC.</t>
  </si>
  <si>
    <t>REHABILITACIÓN DE GUARNICIONES Y BANQUETAS EN DIVERSAS UBICACIONES, DENTRO DEL PERÍMETRO DE LA DEMARCACIÓN TERRITORIAL; COLONIA PEDREGAL DE SAN NICOLAS II SECCIÓN; CALLE CHEMAX (PRIMER TRAMO).</t>
  </si>
  <si>
    <t>REHABILITACIÓN DE GUARNICIONES Y BANQUETAS EN DIVERSAS UBICACIONES, DENTRO DEL PERÍMETRO DE LA DEMARCACIÓN TERRITORIAL; COLONIA PEDREGAL DE SAN NICOLAS II SECCIÓN; CALLE CHEMAX (SEGUNDO TRAMO).</t>
  </si>
  <si>
    <t>REHABILITACIÓN DE GUARNICIONES Y BANQUETAS EN DIVERSAS UBICACIONES, DENTRO DEL PERÍMETRO DE LA DEMARCACIÓN TERRITORIAL; COLONIA PEDREGAL DE SAN NICOLAS IIA SECCIÓN; CALLE CHEMAX (TERCER TRAMO).</t>
  </si>
  <si>
    <t>REHABILITACIÓN DE GUARNICIONES Y BANQUETAS EN DIVERSAS UBICACIONES, DENTRO DEL PERÍMETRO DE LA DEMARCACIÓN TERRITORIAL; PUEBLO SANTO TOMAS AJUSCO; CALLE MARIANO ESCOBEDO.</t>
  </si>
  <si>
    <t>REHABILITACIÓN DE GUARNICIONES Y BANQUETAS EN DIVERSAS UBICACIONES, DENTRO DEL PERÍMETRO DE LA DEMARCACIÓN TERRITORIAL; PUEBLO SANTO TOMAS AJUSCO; CALLE PEDRO MORENO.</t>
  </si>
  <si>
    <t>REHABILITACIÓN DE GUARNICIONES Y BANQUETAS EN DIVERSAS UBICACIONES, DENTRO DEL PERÍMETRO DE LA DEMARCACIÓN TERRITORIAL; PUEBLO SANTO TOMÁS AJUSCO; CALLE CAMINO VIEJO AL MANINAL.</t>
  </si>
  <si>
    <t>REHABILITACIÓN DE GUARNICIONES Y BANQUETAS EN DIVERSAS UBICACIONES, DENTRO DEL PERÍMETRO DE LA DEMARCACIÓN TERRITORIAL; PUEBLO SAN ANDRÉS TOTOLTEPEC; CALLE CAMINO A LA PRESA.</t>
  </si>
  <si>
    <t>REHABILITACIÓN DE GUARNICIONES Y BANQUETAS EN DIVERSAS UBICACIONES, DENTRO DEL PERÍMETRO DE LA DEMARCACIÓN TERRITORIAL; PUEBLO SAN ANDRÉS TOTOLTEPEC; CALLE CERRADA DE LOS PINOS.</t>
  </si>
  <si>
    <t>REHABILITACIÓN DE GUARNICIONES Y BANQUETAS EN DIVERSAS UBICACIONES, DENTRO DEL PERÍMETRO DE LA DEMARCACIÓN TERRITORIAL; COLONIA MIGUEL HIDALGO IIIA SECCIÓN; CALLES: JOSÉ GARCÍA PRECIAT, 10 DE NAVARRO Y ALFREDO V. BONFIL.</t>
  </si>
  <si>
    <t>REHABILITACIÓN DE GUARNICIONES Y BANQUETAS EN DIVERSAS UBICACIONES, DENTRO DEL PERÍMETRO DE LA DEMARCACIÓN TERRITORIAL; COLONIA MIGUEL HIDALGO IIIA SECCIÓN; CALLE CONSTITUCIÓN.</t>
  </si>
  <si>
    <t>REHABILITACIÓN DE GUARNICIONES Y BANQUETAS EN DIVERSAS UBICACIONES, DENTRO DEL PERÍMETRO DE LA DEMARCACIÓN TERRITORIAL; COLONIA JARDINES DEL AJUSCO; CALLE PRIVADA TELCHAC.</t>
  </si>
  <si>
    <t>REHABILITACIÓN DE GUARNICIONES Y BANQUETAS EN DIVERSAS UBICACIONES, DENTRO DEL PERÍMETRO DE LA DEMARCACIÓN TERRITORIAL; COLONIA JARDINES DEL AJUSCO; CALLE TELCHAC (SEGUNDO TRAMO).</t>
  </si>
  <si>
    <t>REHABILITACIÓN DE GUARNICIONES Y BANQUETAS EN DIVERSAS UBICACIONES, DENTRO DEL PERÍMETRO DE LA DEMARCACIÓN TERRITORIAL; COLONIA LOMAS DEL PEDREGAL; CALLE AMATENANGO.</t>
  </si>
  <si>
    <t>REHABILITACIÓN DE GUARNICIONES Y BANQUETAS EN DIVERSAS UBICACIONES, DENTRO DEL PERÍMETRO DE LA DEMARCACIÓN TERRITORIAL; COLONIA CUCHILLA DE PADIERNA; CALLE AMATENANGO.</t>
  </si>
  <si>
    <t>REHABILITACIÓN DE GUARNICIONES Y BANQUETAS EN DIVERSAS UBICACIONES, DENTRO DEL PERÍMETRO DE LA DEMARCACIÓN TERRITORIAL; PUEBLO SAN MIGUEL AJUSCO; CALLES: GUADALUPE VICTORIA Y GRAL. PEDRO MARÍA ANAYA.</t>
  </si>
  <si>
    <t>REHABILITACIÓN DE GUARNICIONES Y BANQUETAS EN DIVERSAS UBICACIONES, DENTRO DEL PERÍMETRO DE LA DEMARCACIÓN TERRITORIAL; PUEBLO SAN MIGUEL AJUSCO; CALLE GRAL. PEDRO MARÍA ANAYA.</t>
  </si>
  <si>
    <t>REHABILITACIÓN DEL SISTEMA DE ALUMBRADO PÚBLICO EN DIVERSAS UBICACIONES, DENTRO DEL PERÍMETRO DE LA DEMARCACIÓN TERRITORIAL; COLONIA PRADO COAPA 2A SECCIÓN; VIALIDADES: CALZADA DE GUADALUPE, HACIENDA DE LA ESCALERA, HACIENDA DE SAN JOSÉ DE VISTA HERMOSA, HACIENDA DEL MOLINO DE FLORES Y HACIENDA DE METEPEC.</t>
  </si>
  <si>
    <t>REHABILITACIÓN DEL SISTEMA DE ALUMBRADO PÚBLICO EN DIVERSAS UBICACIONES, DENTRO DEL PERÍMETRO DE LA DEMARCACIÓN TERRITORIAL; COLONIA PEDREGAL DE SAN NICOLAS II SECCIÓN; CALLE CHEMAX (PRIMER TRAMO).</t>
  </si>
  <si>
    <t>REHABILITACIÓN DEL SISTEMA DE ALUMBRADO PÚBLICO EN DIVERSAS UBICACIONES, DENTRO DEL PERÍMETRO DE LA DEMARCACIÓN TERRITORIAL; COLONIA PEDREGAL DE SAN NICOLAS II SECCIÓN; CALLE CHEMAX (SEGUNDO TRAMO).</t>
  </si>
  <si>
    <t>REHABILITACIÓN DEL SISTEMA DE ALUMBRADO PÚBLICO EN DIVERSAS UBICACIONES, DENTRO DEL PERÍMETRO DE LA DEMARCACIÓN TERRITORIAL; COLONIA PEDREGAL DE SAN NICOLAS II SECCIÓN; CALLE CHEMAX (TERCER TRAMO).</t>
  </si>
  <si>
    <t>REHABILITACIÓN DEL SISTEMA DE ALUMBRADO PÚBLICO EN DIVERSAS UBICACIONES, DENTRO DEL PERÍMETRO DE LA DEMARCACIÓN TERRITORIAL; PUEBLO SANTO TOMAS AJUSCO; CALLE MARIANO ESCOBEDO.</t>
  </si>
  <si>
    <t>REHABILITACIÓN DEL SISTEMA DE ALUMBRADO PÚBLICO EN DIVERSAS UBICACIONES, DENTRO DEL PERÍMETRO DE LA DEMARCACIÓN TERRITORIAL; PUEBLO SANTO TOMAS AJUSCO; CALLE PEDRO MORENO.</t>
  </si>
  <si>
    <t>REHABILITACIÓN DEL SISTEMA DE ALUMBRADO PÚBLICO EN DIVERSAS UBICACIONES, DENTRO DEL PERÍMETRO DE LA DEMARCACIÓN TERRITORIAL; PUEBLO SANTO TOMÁS AJUSCO; CALLE CAMINO VIEJO AL MANINAL.</t>
  </si>
  <si>
    <t>REHABILITACIÓN DEL SISTEMA DE ALUMBRADO PÚBLICO EN DIVERSAS UBICACIONES, DENTRO DEL PERÍMETRO DE LA DEMARCACIÓN TERRITORIAL; PUEBLO SAN ANDRÉS TOTOLTEPEC; CALLE CAMINO A LA PRESA.</t>
  </si>
  <si>
    <t>REHABILITACIÓN DEL SISTEMA DE ALUMBRADO PÚBLICO EN DIVERSAS UBICACIONES, DENTRO DEL PERÍMETRO DE LA DEMARCACIÓN TERRITORIAL; PUEBLO SAN ANDRÉS TOTOLTEPEC; CALLE CERRADA DE LOS PINOS.</t>
  </si>
  <si>
    <t>REHABILITACIÓN DEL SISTEMA DE ALUMBRADO PÚBLICO EN DIVERSAS UBICACIONES, DENTRO DEL PERÍMETRO DE LA DEMARCACIÓN TERRITORIAL; COLONIA MIGUEL HIDALGO IIIA SECCIÓN; CALLES: JOSÉ GARCÍA PRECIAT, 10 DE NAVARRO Y ALFREDO V. BONFIL.</t>
  </si>
  <si>
    <t>REHABILITACIÓN DEL SISTEMA DE ALUMBRADO PÚBLICO EN DIVERSAS UBICACIONES, DENTRO DEL PERÍMETRO DE LA DEMARCACIÓN TERRITORIAL; COLONIA MIGUEL HIDALGO IIIA SECCIÓN; CALLE CONSTITUCIÓN.</t>
  </si>
  <si>
    <t>REHABILITACIÓN DEL SISTEMA DE ALUMBRADO PÚBLICO EN DIVERSAS UBICACIONES, DENTRO DEL PERÍMETRO DE LA DEMARCACIÓN TERRITORIAL; COLONIA JARDINES DEL AJUSCO; CALLE TELCHAC.</t>
  </si>
  <si>
    <t>REHABILITACIÓN DEL SISTEMA DE ALUMBRADO PÚBLICO EN DIVERSAS UBICACIONES, DENTRO DEL PERÍMETRO DE LA DEMARCACIÓN TERRITORIAL; COLONIA JARDINES DEL AJUSCO; CALLE TELCHAC (SEGUNDO TRAMO).</t>
  </si>
  <si>
    <t>REHABILITACIÓN DEL SISTEMA DE ALUMBRADO PÚBLICO EN DIVERSAS UBICACIONES, DENTRO DEL PERÍMETRO DE LA DEMARCACIÓN TERRITORIAL; COLONIA LOMAS DEL PEDREGAL; CALLE AMATENANGO.</t>
  </si>
  <si>
    <t>REHABILITACIÓN DEL SISTEMA DE ALUMBRADO PÚBLICO EN DIVERSAS UBICACIONES, DENTRO DEL PERÍMETRO DE LA DEMARCACIÓN TERRITORIAL; COLONIA CUCHILLA DE PADIERNA; CALLE AMATENANGO.</t>
  </si>
  <si>
    <t>REHABILITACIÓN DEL SISTEMA DE ALUMBRADO PÚBLICO EN DIVERSAS UBICACIONES, DENTRO DEL PERÍMETRO DE LA DEMARCACIÓN TERRITORIAL; PUEBLO SAN MIGUEL AJUSCO; CALLES: GUADALUPE VICTORIA Y GRAL. PEDRO MARÍA ANAYA.</t>
  </si>
  <si>
    <t>REHABILITACIÓN DEL SISTEMA DE ALUMBRADO PÚBLICO EN DIVERSAS UBICACIONES, DENTRO DEL PERÍMETRO DE LA DEMARCACIÓN TERRITORIAL; PUEBLO SAN MIGUEL AJUSCO; CALLE GRAL. PEDRO MARÍA ANAYA.</t>
  </si>
  <si>
    <t>CONSTRUCCIÓN DE RESUMIDERO EN LA ESQUINA DE CALLLE GUADALUPANA (TECATITLA) CON 2A CERRADA TECATITLA (LA GUADALUPANA), COLONIA LA GUADALUPANA, SAN MIGUEL TOPILEJO, DENTRO DEL PERÍMETRO DE LA DEMARCACIÓN TERRITORIAL.</t>
  </si>
  <si>
    <t>CONSTRUCCIÓN DE DRENAJE EN LA CALLE CAMINO VIEJO A SAN PEDRO, COLONIA LA JOYA, DENTRO DEL PERÍMETRO DE LA DEMARCACIÓN TERRITORIAL.</t>
  </si>
  <si>
    <t>CONSTRUCCIÓN DE DRENAJE EN LA COLONIA (SAN MIGUEL TEHUISCO-LOS ANGELES-AYOMETITLA), DENTRO DEL PERÍMETRO DE LA DEMARCACIÓN TERRITORIAL.</t>
  </si>
  <si>
    <t>CONSTRUCCIÓN DE DRENAJE PLUVIAL EN LAS CALLES EMILIANO ZAPATA Y SAN FRANCISCO, COLONIA VILLA LÁZARO CÁRDENAS, DENTRO DEL PERÍMETRO DE LA DEMARCACIÓN TERRITORIAL.</t>
  </si>
  <si>
    <t>REHABILITACIÓN DEL SISTEMA DE ALCANTARILLADO PLUVIAL EN DIVERSAS UBICACIONES, DENTRO DEL PERÍMETRO DE LA DEMARCACIÓN TERRITORIAL, COLONIA HEROES DE PADIERNA; CALLES: TEKAL Y PISTE.</t>
  </si>
  <si>
    <t>REHABILITACIÓN DEL SISTEMA DE ALCANTARILLADO PLUVIAL EN DIVERSAS UBICACIONES, DENTRO DEL PERÍMETRO DE LA DEMARCACIÓN TERRITORIAL, COLONIA PEDREGAL DE SAN NICOLÁS 4A SECCIÓN; CALLES: CONKAL Y AV. MANI</t>
  </si>
  <si>
    <t>REHABILITACIÓN DEL SISTEMA DE ALCANTARILLADO PLUVIAL EN DIVERSAS UBICACIONES, DENTRO DEL PERÍMETRO DE LA DEMARCACIÓN TERRITORIAL, COLONIA LOMAS DE PADIERNA; CALLE CHICOASEN</t>
  </si>
  <si>
    <t>REHABILITACIÓN DEL SISTEMA DE ALCANTARILLADO PLUVIAL EN DIVERSAS UBICACIONES, DENTRO DEL PERÍMETRO DE LA DEMARCACIÓN TERRITORIAL, COLONIA TALPAN CENTRO; CALLES VIVANCO Y MONEDA.</t>
  </si>
  <si>
    <t>REHABILITACIÓN DEL SISTEMA DE ALCANTARILLADO PLUVIAL EN DIVERSAS UBICACIONES, DENTRO DEL PERÍMETRO DE LA DEMARCACIÓN TERRITORIAL, COLONIA PEÑA POBRE; AVENIDA INSURGENTES SUR</t>
  </si>
  <si>
    <t>REHABILITACIÓN DEL SISTEMA DE ALCANTARILLADO PLUVIAL EN DIVERSAS UBICACIONES, DENTRO DEL PERÍMETRO DE LA DEMARCACIÓN TERRITORIAL, COLONIA FUENTES BROTANTES; VIALIDADES: AVENIDA INSURGENTES SUR Y CALLE FAMA.</t>
  </si>
  <si>
    <t>REHABILITACIÓN DEL SISTEMA DE ALCANTARILLADO PLUVIAL EN DIVERSAS UBICACIONES, DENTRO DEL PERÍMETRO DE LA DEMARCACIÓN TERRITORIAL, COLONIA PARQUE DEL PEDREGAL; CALLE ZACANTEPETL</t>
  </si>
  <si>
    <t>REHABILITACIÓN DEL SISTEMA DE ALCANTARILLADO PLUVIAL EN DIVERSAS UBICACIONES, DENTRO DEL PERÍMETRO DE LA DEMARCACIÓN TERRITORIAL, COLONIA ISIDRO FABELA; CALLE 4 ORIENTE</t>
  </si>
  <si>
    <t xml:space="preserve">VERIFICACIÓN Y SEGUIMIENTO DE LAS OBRAS FISMDF	</t>
  </si>
  <si>
    <t>Daniel Alberto Pastrana Neria</t>
  </si>
  <si>
    <t>Subdirector de Presupuesto</t>
  </si>
  <si>
    <t>Gerardo Nieto García</t>
  </si>
  <si>
    <t>Director de Recursos Financieros y Presupuestales</t>
  </si>
  <si>
    <t>Gerardo Nieto Garcia</t>
  </si>
  <si>
    <t>Unidad Responsable del Gasto:Alcaldía Tlalpan</t>
  </si>
  <si>
    <t>Evaluación:Ejercicio Fiscal 2021</t>
  </si>
  <si>
    <t>UNIDAD RESPONSABLE DEL GASTO: Alcaldía Tlalpan</t>
  </si>
  <si>
    <t>UNIDAD RESPONSABLE DEL GASTO:Alcaldía Tlalpan</t>
  </si>
  <si>
    <t>A21NR0045</t>
  </si>
  <si>
    <t>Adquisición de material informático para el fortalecimiento a la infraestructura de Equipo de Cómputo y Comunicaciones de la Alcaldìa.</t>
  </si>
  <si>
    <t>Meta 1: 503 (EIN) Adquisicion de  (120) impresoras con resolución de 1200x1200 ppm, (20) multifuncionales con resolucion de 1200x1200 ppm,(1) Plotter resolucion 2400 x 1200 dpi, (20) scaners de 1200 dpi, (15) pc de escritorio con 1 tb de disco duro 16 GB de ram, (320) pc de escritorio con 1 tb de disco duro 8 gb ram, (5) licencias Adobe Creative Cloud, (1) Advanced Gateway Security Suite Bundle for nsa 3600 (3 años), (1) Comprensive anti-spam service for nsa 3600 (3 años) ; Meta 2: 650 (EEL) (650) No break de 650 VA.</t>
  </si>
  <si>
    <t>A21NR0187</t>
  </si>
  <si>
    <t>Adquisición de Equipo Fotográfico, Grabación, Video y Accesorios para la Transmision en Vivo de la Alcaldía Tlalpan y Sesiones de Concejo.</t>
  </si>
  <si>
    <t>Meta 1: 4(EAV) Adquisición de (1) Video Cámara Full HD para transmisiones en vivo y grabaciones de video con sensor CMDS 1920 x 1080 de 1/2.82" que captura video a varias velocidades de cuadro hasta 59.94p, incluido con modo de 24P para una sensación más cinematográfica. El Lente con zoom óptico Canon 20 x HD tiene un rango de zoom equivalente a 35 mm. de 26.8 a 576 mm. y cuenta con un iris de 88 hojas para representar los reflejos de una manera más natural.,Adquisición de (1) Sistema de Consola de audio con mezclador de sonido profesional, interfaz de 4 canales USB, bluetooth MP3, entrada de computadora, 48V, potencia fantasma, estereo, DI, estudio, transmisión FX, procesador DSP de 16 bits, Adquisición de (1) sistema de micrófono inalámbrico de 48 canales UHR con un receptor, Adquisición de (1) tripie 177 cm portable de aluminio.</t>
  </si>
  <si>
    <t>A21NR0207</t>
  </si>
  <si>
    <t>Adquisición de material para el fortalecimiento de la atención en Consultorios Médicos y/o jornada de salud</t>
  </si>
  <si>
    <t>Al período no se refleja avance en las acciones en los proyectos para este ejercicio 2021, debido a los tiempos de los procesos licitorios; por elque , los trabajos realizados como ubicaciones se reportará a partir de los informes subsecuentes</t>
  </si>
  <si>
    <t>A21NR0208</t>
  </si>
  <si>
    <t>Adquisición de mobiliario para el equipamiento del Centro de Atención Integral para Mujeres Víctimas de Violencia de Género "Justa Hernández Farfán"</t>
  </si>
  <si>
    <t>A21NR0227</t>
  </si>
  <si>
    <t>Adquisicion de tanques de oxigeno para el fortalecimiento de la atencion a la poblacion tlalpense</t>
  </si>
  <si>
    <t>Meta 1: 100 herramientas, 10 motosierras MS-210, espada de 18", cilindrada de 35.2 cm3, potencia 2.1 H.P., peso 4.4 kg. 10 Motosierras MS-382, espada de 25", cilindrada de 72.2 cm3, potencia 5.2 H.P., peso 6.2 kg. 10 Motosierras MS-462, espada de 30", cilindrada de 72.2 cm3, potencia 5.9 H.P., peso 6.4 kg. 10 Motosierras telescópica (extención) modelo HT-101. 60 Desmalezadora modelo FS-460, cilindrada 45.6 cm3, potencia 2.95 H.P., peso 8.5 kg, con aditamentos de corte y cabezal autocut.</t>
  </si>
  <si>
    <t>A21NR0339</t>
  </si>
  <si>
    <t>Adquisición de Herramientas (Equipo de corte y poda de árboles)</t>
  </si>
  <si>
    <t>META 1: 1 (ECO)Adquisición de (1) equipo de receptor de alerta sisimica, receptor de siete canales del NOAA, con frecuencias de 162.400 MHz a 162.550 MHz, 30 km de alcance para su recepción en áreas abiertas; Sensibilidad de 0.25 micro volts; Sonido oficial de alerta sismica incluido; Salida de relevador para activador de alerta sismica; caja ip 65; Boton de simulacro, Boton de sirena; Boton de incendio;facil de programar con iconos indicados en el display.</t>
  </si>
  <si>
    <t>A21NR0350</t>
  </si>
  <si>
    <t>Adquisición de Equipo de Seguridad, (Receptor de Alerta Sísmica)</t>
  </si>
  <si>
    <t>O21NR0058</t>
  </si>
  <si>
    <t>'Obras en el Marco del Presupuesto Participativo</t>
  </si>
  <si>
    <t>'En Proceso de Licitación y Contratación</t>
  </si>
  <si>
    <t>O21NR0076</t>
  </si>
  <si>
    <t>Obras en el Marco del Presupuesto Participativo 2021</t>
  </si>
  <si>
    <t>O21NR0079</t>
  </si>
  <si>
    <t>Construcción y Rehabilitación de Resumideros</t>
  </si>
  <si>
    <t xml:space="preserve">Con el beneficio Social de contar con estructuras para la infiltración de agua pluvial al subsuelo, y de esta forma mitigar el riesgo de encharcamientos e inundaciones en las partes bajas de esta Alcaldía.Con lo que se aprovechará la alta permeabilidad de la zona sur poniente de esta demarcación, permitiendo además apoyar en la recarga el acuifero de la ciudad de México.Se realizaron 10 piezas en el proyecto denominado Construcción y Rehabilitación de Resumideros, con trabajos para la construcción de Resumideros en las siguientes colonias: Cultura Maya, Pueblo San Andrés Totoltepec, Pedregal de San Nicolas 2a. Sección, Pedregal de San Nicolás 3a sección, Torres de Padierna, Miguel Hidalgo 3a. Sección, Héroes de Padierna, Lomas de Padierna, Pedregal de San Nicolás 1a. Sección. Trabajos realizados en cada uno de los frentes: Trazo y nivelación,corte y/o demolición de la carpeta asfáltica,excavación de la zanja hasta la profundidad que se encuentre la grieta, proteccion de las paredes de la zanja, extraccion del agua de la zanja, construcción de  coladeras(todos los tipos), bocas de tormenta, construcción de muros de mpostería,suministro y colocación de acero de refuerzo, cimbra para losa tapa de concreto armado, colado de concreto, relleno de las zanjas con material de banco, compactación de terreno, reconstrucción de pavimento, decimbrado de losa tapa, acarreos, limpieza de rejillas y estructuras que contengan azolve, retiro de material del sitio y limpieza final.
Por otro lado; Se dejaron de atender,  las colonias: Pueblo San Miguel Topilejo, Pedregal Santa Úrsula Xitla,  Pedregal de San Nicolás 4a sección, Lomas Hidalgo,  Popular Santa Teresa, Miguel Hidalgo 4a. Seccion,  Miguel Hidalgo 2a. Seccion, debido a que los recursos se reorientaron a los capítulos: 2000, 3000 Y 4000 y así poder cubrir  las necesidades prioritarias de la Alcaldía; razón por la cual no se pudo completar la meta programada. </t>
  </si>
  <si>
    <t>O21NR0090</t>
  </si>
  <si>
    <t>Mantenimiento, Conservación y Rehabilitación en Vialidades Secundarias.</t>
  </si>
  <si>
    <t>Como beneficio Social en la Alcaldía Tlalpan, se disminiyeron  los tiempos de traslado.  los daños a vehículos particulares y de servicio público, se corrigieron  las fisuras, grietas y hundimientos, que se presentan en la carpeta asfáltica  y calles con empedrado en algunas colonias, las cuales tendrán la capacidad de soportar las cargas del transporte pesado, reduciendo las emisiones que dañan la salud de la población. Se realizaron 20,785.39 m2  en el proyecto denominado: Mantenimiento, Conservación y Rehabilitación en Vialidades Secundarias en las colonias: San Andrés Totoltepec, Héroes de Padierna, Miguel Hidalgo. Trabajos realizados en cada uno de los frentes: trazo y nivelación, fresado, brocales, barrido de la base para aplicar el riego de liga, carpeta de mezcla asfáltica, etc.</t>
  </si>
  <si>
    <t>O21NR0094</t>
  </si>
  <si>
    <t>Construcción y Ampliación de Infraestructura de Agua Potable</t>
  </si>
  <si>
    <t>La Alcaldía de Tlalpan garantiza el mantenimiento y la operación del sistema en obras hidráulicas, con la calidad necesaria hacia la población de la Ciudad de México, esta acción no distingue género, ya que con su ejecución se benefician tanto a hombres, mujeres, niños, personas de la tercera edad y personas vulnerables, es decir los beneficios son para todos por igual. No obstante, el beneficio directo se brinda a las mujeres que en calidad de amas de casa son las que pasan la mayor parte del día en los hogares, así como los niños.Por lo que; se realizaron, 78.20 metros lineales en el proyecto denominado Construcción y Ampliación de Infraestructura de Agua Potable en el: Pueblo de San Pedro Mártir. Trabajos realizados: instalación de tuberia de P.A.D.  y tomas domiciliarias</t>
  </si>
  <si>
    <t>O21NR0102</t>
  </si>
  <si>
    <t>Conservación y Rehabilitación de Banquetas</t>
  </si>
  <si>
    <t>La Alcaldía Tlalpan garantizar a la población Tlalpense de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 Con una perspectiva social del urbanismo y el medio ambiente, nuestro gobierno establecerá como fundamentales los espacios públicos como articuladores del tejido social y la equidad. Se realizaron 1,398.92 metros cuadrados en el proyecto denominado: Conservación y Rehabilitación de Banquetas en las colonias: Isidro Fabela, Miguel Hidalgo. Trabajos realizados:Trazo y nivelación,  Extracción manual de tocón,  Demolición por medios manuales de guarniciones y banquetas de concreto simple, preparación, conformación y compactación de subrasante para banquetas, Suministro y colocación de tepetate de 10 cm de espesor, Banqueta de 10 cm de espesor de concreto hidráulico. Acabado con volteador en las aristas de banquetas, Guarnición de concreto hidráulico, renivelación de rejillas de registro.</t>
  </si>
  <si>
    <t>O21NR0113</t>
  </si>
  <si>
    <t>Construccion de Vialidades Secundarias</t>
  </si>
  <si>
    <t>Con la cancelación de este proyecto, se deja de garantizar a la población Tlalpense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 Cbe señalar que los recursos se reorientan al Capítulo 2000, (Mezcla asfáltica yProductos químicos básicos.</t>
  </si>
  <si>
    <t>O21NR0123</t>
  </si>
  <si>
    <t>Construcción y Ampliación de Banquetas</t>
  </si>
  <si>
    <t xml:space="preserve">Con la cancelación de este proyecto, se deja de garantizar a la población Tlalpense de una circulación cómoda, eficiente, accesible y segura a las personas que transitan en la vía pública. Los recursos se reorientan al Capítulo 2000, (Mezcla asfáltica) </t>
  </si>
  <si>
    <t>O21NR0133</t>
  </si>
  <si>
    <t>Colocación de luminarias</t>
  </si>
  <si>
    <t>Contar con una buena iluminación en las calles, para  contribuir y  brindar mayor seguridad a las personas que transitan en ellas y así  inhibir el delito,reforzando las acciones para dar mantenimiento y modernizar las luminarias en beneficio de la ciudadania.,. Se relizó la colocación de l 50 luminarias en el proyecto denominado: Colocación de luminariasen la colonia: Pueblo San Miguel Ajusco. Trabajos realziados: Trazo y nivelación; suministro y colocación de tubos y coples conduit; suministro e instalación de cable; conexiones y pruebas; instalación de lámparas; suministro e instalación de pruebas de luminarias completas; construcción de cimiento para poste; construcción de registro; suministro, instalación y pintura de postes; corte con sierra de pavimento, demolición, carga y acarreo producto de la demolición; excavación  y relleno; piso de concreto hidráulico</t>
  </si>
  <si>
    <t>O21NR0143</t>
  </si>
  <si>
    <t>Conservación y Rehabilitación de Espacios Públicos</t>
  </si>
  <si>
    <t>Dotar a la población de calles seguras para su libre tránsito, a través del mantenimiento, conservación y rehabilitación de banquetas, garantizando su derecho a más y mejores servicios, coadyuvando a la disminución de accidentes peatonales.Se realizó la conservación y rehabilitación de 3 Espacios Públicos en;1.-Estabilización de talud en la colonia San Nicolás ll, con una superficie de 108.24 m3, 2.-Estabilización de talud en la colonia Cantera Puente de Piedra y Ampliación Isidro Fabela,con una superficie de 20.00 m3, 3.-Estabilización de talud en la colonia Comuneros de Santa Úrsula, con una superficie de 130.00 m3. Trabajos realizados en cada frente: Trazo y nivelación, excavación, cimbra, compacatación del terreno, filtros para drenes,trabajos con plantilla de concreto hidrahulico y trabajos de acero, así como el barrido y la limpieza del área. Se dejó de atender el frente : Construcción del Arco de Identidad del Pueblo Magdalena Petlacalco, por problemas de oposición vecinal.</t>
  </si>
  <si>
    <t>O21NR0152</t>
  </si>
  <si>
    <t>Conservación y Rehabilitación de Espacios Deportivos</t>
  </si>
  <si>
    <t xml:space="preserve">Promover en la población en general , la práctica de las actividades físicas, recreativas y predeportivas en los espacios públicos de su comunidad (parques, jardines, canchas deportivas, centros de salud comunitarios, gimnasios alaire libre), orientadas al fomento del cuidado de la salud física y la integración social, brindandocapacitación de promotoras/es de actividad física y recreación para su desarrollo. Se relizaron 4 inmuebles en el proyecto denominado: Conservación y Rehabilitación de Espacios Deportivos en las siguientes ubicaciones: 1.-Deportivo CEFORMA, Col. Fuentes Brotantes, U.H. Fuentes Brotantes, Trabajos realizados: Rehabilitación de baños y exteriores, trabajos de iluminación interior y exterior, rehabilitación y cambio depisos, trabajos de herrería y para evitar acceso a palomas, aplicación de pintura en interiores y exteriores, 2.-Deportivo Parres el Guarda, Col. Parres el Guarda, Trabajos realizados: rehabilitación cancha de furbol soccer, , malla ciclónica e instalación eléctrica, 3.-Deportivo San Andrés Totoltepec, Pueblo San Andrés Totoltepec, Trabajos realizados: techumbre en alberca y panel solar, 4.-Deportivo Guayacanes, Col. Bosques del Pedregal, Trabajos realizados: Techumbre,estructura metálica,alumbrado publico,mantenimiento al area de juegos infantiles, aplicación de pintura,reconstrucción de muro.
</t>
  </si>
  <si>
    <t>O21NR0161</t>
  </si>
  <si>
    <t>Construcción y Adecuación de Espacios Deportivos</t>
  </si>
  <si>
    <t xml:space="preserve">Con la cancelación de este proyecto, se deja depromover a la población en general , la práctica de las actividades físicas, recreativas y predeportivas en los espacios públicos de su comunidad (parques, jardines, canchas deportivas, centros de salud comunitarios, gimnasios alaire libre), orientadas al fomento del cuidado de la salud física y la integración social, brindandocapacitación de promotoras/es de actividad física y recreación para su desarrollo. Los recursos.se transfirieron a los capitulos 2000, 3000 y 4,000 del presupuesto participativo, con el fin de cumplir con prioridades de la Alcaldía de Tlalpan
</t>
  </si>
  <si>
    <t>O21NR0170</t>
  </si>
  <si>
    <t>Construir y adecuar Planteles Educativos del Nivel Básico</t>
  </si>
  <si>
    <t xml:space="preserve">Orientar el desarrollo a través de la construcción, ampliación y mejoramiento de la infraestructura pública y educativa hacia una ciudad compacta, dinámica y equitativa, que potencie las vocaciones productivas y que fomente la inversión, para alcanzar un patrón de ocupación eficiente que induzca la redistribución de la población a zonas que combinen los diversos usos del suelo, mejore la infraestructura pública y la construcción de construcción y mejoramiento de infraestructura educativa, Se han realizaron 15 inmuebles en el proyecto denominado: Construir y Adecuar Planteles Educativos del Nivel Básico en los siguientes planteles educativos: Jardín de Niños: 1.-Itzcalli, ubicada en calle Guadalajara s/n, Col. Miguel Hidalgo 1a sección, Trabajos realizados: construcción de techumbre, 2.-Kantuni, ubicada en calle lmani y Dzemul, S/N, Col. Pedregal de San Nicolás 4a Seccion, Trabajos realizados: construcción de techumbre, 3.-Año Internacional del Niño, ubicada en calle Hacienda San Nicolás Tolentino s/n, Col. Prado Coapa 3ra. Sección, Trabajos realizados: restructuración de pasillos, aplicación de pintura e impermeabilización, 4.-Año de la República Federal, ubicada en calle María Hernández Zarco y Roque Estrada, Col. Fraccionamiento Belisario Domínguez, Trabajos realizados: construcción de techumbre, 5.-Ana María Navarro Becerra, ubiada en calle Nahoas esquina Otomies S/N, Col. Tlalcoligía,Trabajos realziados: construcción de sanitarios e impermeabilización, 6.-Tzinti, ubicada en calle Cuauhtemoc S/N, Pueblo Quieto, Trabajos realizados: construcción de techumbre.Escuelas Primarias: 7-Luis de la Brena, ubicada en calle Reforma No. 1, Pueblo San Miguel Xicalco, Trabajos </t>
  </si>
  <si>
    <t>O21NR0177</t>
  </si>
  <si>
    <t>Mantener y Rehabilitar los Planteles Educativos del Nivel Básico</t>
  </si>
  <si>
    <t xml:space="preserve">Orientar el desarrollo a través de la construcción, ampliación y mejoramiento de la infraestructura pública y educativa hacia una ciudad compacta, dinámica y equitativa, que potencie las vocaciones productivas y que fomente la inversión, para alcanzar un patrón de ocupación eficiente que induzca la redistribución de la población a zonas que combinen los diversos usos del suelo, mejore la infraestructura pública y la construcción de construcción y mejoramiento de infraestructura educativa, Se realizaron 33 inmuebles para los trabajos referentes al proyecto denominado: Mantener y Rehabilitar los Planteles Educativos del Nivel Básico en:  Jardines de Niños: 1.-Fidencio Soria Barajas, lote 326, mz 3, Fortín y Farol U.H. Narciso Mendoza SP.M. 3, Col. Villa Coapa, Trabajos realizados: Impermeabilización, aplicación de pintura, 2.-Salvador M. Lima, Avenida  Acoxpa andador 68 mz. 6, Unidad Habitacional Narciso Mendoza SPM. 6, Col. Villa Coapa,Trabajos realizados: Impermeabilización, aplicación de pintura, 3.-Cámara Junior, San Juan Bosco No.1, Col. San Lorenzo Huipulco, 4.-Xochicalpilli, Av. Altillos s/n, Unidad Habitacional Narciso Mendoza Supermanzana 1,Trabajos realizados: Impermeabilización, aplicación de pintura, 5.-Chimalcoyotl,Cristobal Colón no. 12, Colonia Chimalcoyotl,Trabajos realizados: Impermeabilización, aplicación de pintura, 6.-Miguel Hidalgo, Avenida las Torres y Jesús Lecuona, Col. Miguel Hidalgo 2a Sección, Trabajos realizados:Sustitución  de ciclopista, aplicación de pintura, impermeabilizante, mantenimiento a </t>
  </si>
  <si>
    <t>O21NR0184</t>
  </si>
  <si>
    <t>Construcción, Ampliación de Infraestructura Social</t>
  </si>
  <si>
    <t xml:space="preserve">Se realizó 1 inmueble en el proyecto denominado: Construcción, Ampliación de Infraestructura Social
1.-Construcción de la 2da. etapa del Auditorio Comunal de la Magdalena Petlacalco, 
Trabajos realizados: albañilería,azotea,instalación sanitaria,instalacion hidráulica,instalación eléctrica,herrería, carpintería,acabados.
Se dejaron de atender  7  frentes :  
1.-Construcción de Centro comunitario en la colonia Paraje Tecorral,2.-Construcción de la Casa del Adulto Mayor en el Pueblo San Miguel Ajusco,3.-Centro Integral de Esparcimiento Lúdico y Orientación en la colonia Isidro Fabela, 4.-Conclución de techo de la cancha de usos múltiples en la colonia Diamante,5.-Proyección y Construcción del CAO de la colonia Pedregal de San Nicolás 3ra. Sección,6.-Ampliación del CEDIC Cultura Maya,7.-Centro Comunitario Santo Tomás Ajusco,  los recursos se reorientaron a los capitulo 2000, 3000 y 4000.
</t>
  </si>
  <si>
    <t>O21NR0210</t>
  </si>
  <si>
    <t>Construcción y Ampliación de Edificios Públicos</t>
  </si>
  <si>
    <t xml:space="preserve">Se realizó lleva el avance Físico del 50% en el inmueble :
1.-Construcción 2do Piso de la Subdelegación de Santo Tomás Ajusco
Trabajos realziados: trazo y nivelación, preliminares, elementos de concreto reforzado, albañilerías, habilitado de cimbra y acero de refuerzo                                         
Se dejan de atender los siguientes frentes: 1.-Ampliación de la Sede del Consejo Comunitario en Pueblo San Andrés Totoltepec,2.-Construcción a la 2a etapa del Campamento Limantitla,3.-Construcción de Arco de identidad Magdalena Petlacalco., los recursos se reorientaron a los capitulos 2000, 3000 y 4000
</t>
  </si>
  <si>
    <t>O21NR0211</t>
  </si>
  <si>
    <t>Construcción y/o Adecuación de Infraestructura Cultural</t>
  </si>
  <si>
    <t>Cancelación del presente proyecto por un importe de $6,283,540.00, por instrucciones de la Dirección de Recursos Financieros y Presupuestales, los recursos se reorientan al Capítulo 2000 a las partidas: 2461 Material eléctrico y electrónico, 2471 Artículos metálicos para la construcción, 2481 Materiales complementarios, 2491 Otros materiales y artículos de construcción y reparación, 2541 Materiales, accesorios y suministro médico, 2561 Fibras sintéticas, hules, plásticos y derivados, 2911 Herramientas menores, por un importe de $6,119,000.00 y al capítulo 3000 partida. 3391 Servicios profesionales, científicos, técnicos integrales y otros,  por un importe de $164,540.00 y no como se mando en la versión anterior.</t>
  </si>
  <si>
    <t>O21NR0212</t>
  </si>
  <si>
    <t>Mantenimiento, Conservación y Rehabilitación a Centros de Desarrollo Social</t>
  </si>
  <si>
    <t>Se realizó 1 inmueble con el proyecto denominado: Mantenimiento, Conservación y Rehabilitación a Centros de Desarrollo Social  en : 1.-Centro de Servicios de Atención Ciudadana, ubicado adentro del  Deportivo Vivanco ubicado en Calle Moneda 64, Tlalpan Centro I. Trabajos realizados: trabajos preliminares, albañileria, acabados, impermeabilización.</t>
  </si>
  <si>
    <t>O21NR0213</t>
  </si>
  <si>
    <t>Mantenimiento y Rehabilitación a Mercados</t>
  </si>
  <si>
    <t>Se relizaron los trabajos en los siguientes frentes: 
1.-Mercado Flores San Fernando, ubicado en Calzada de Tlalpan y avenida San Fernando, Colonia Barrio de Niño Jesús, Trabajos realizados: instalación eléctrica interna, módulos, instalación eléctrica exterior, 2.-Mercado Fuentes Brotantes, ubicado en Interior del Parque Nacional Fuentes Brotantes, colonia Fuentes Brotantes, Trabajos realizados: instalación eléctrica, sistema de drenaje, ampliación de baños, áreas verdes y juegos, 3.-Mercado Villa Coapa, ubicado en Avenida canal de Miramontes s/n entre avenida Acoxpa y Caporal, colonia Villa Coapa, Trabajos realizados: sustitución de luminaria led, alimentadores a locales, alimentador a hidroneumático, alumbrado exterior, alimentadores en baja tensión CCTV y telefonía, extracción de aire, 4.-Mercado Plaza Mexicana del Sur, ubicado en Avenida Acoxpa, entre Calzada de Tlalpan y Viaducto Tlalpan, Col. San Lorenzo Huipulco, Trabajos realizados: instalación eléctrica</t>
  </si>
  <si>
    <t>O21NR0214</t>
  </si>
  <si>
    <t>Mantenimiento, Conservación y Rehabilitación a Infraestructura pública.</t>
  </si>
  <si>
    <t xml:space="preserve">Se realizó 2  inmubles en: 1.- Panteón de San Agustin Pueblo San Andrés Totoltepec, ubicado en Km 23.5 Carretera Federal a Cuernavaca, Pueblo San Andrés Totoltepec, Trabajos realizados: Trabajos generales, albañilería y acabados en general, 2.-2da. Etapa al Campamento Limantitla, Col.Tlalpan Centro,
Trabajos realizados:trazo y nivelación, albañilería, estructura de concreto reforzado, instalaciones eléctricas, instalaciones hidráulicas, instalaciones sanitarias, acabados, cancelerías                                                 </t>
  </si>
  <si>
    <t>O21NR0215</t>
  </si>
  <si>
    <t>Rehabilitación a la Red de Agua Potable</t>
  </si>
  <si>
    <t xml:space="preserve">Se realizaron 3,429.95 metros Rehabilitación a la Red de Agua Potable en las siguientes colonias: 1.-Tlalmille, 2.-Cruz del Farol, 3.-Los encinos, 4.-Torres de Padierna, 5.-Cultura Maya, 6.-Miguel Hidalgo 3ra. Sección, 7.-Héroes de Padierna, 8.-Miguel Hidalgo 2da Sección, 9.-San Andrés Totoltepec.
Trabajos realizados: Trazo y nivelación, demoliciones, excavaciones, rellenos, cambio de tubería de polietileno de alta densidad de diferentes diámetros, construcción y/o sustitución de cajas de válvulas, trabajos de bacheo  y Reparación de fugas de diversos diámetros, en válvulas y tubería de diferentes materiales.
</t>
  </si>
  <si>
    <t>O21NR0227</t>
  </si>
  <si>
    <t>Construcción rehabilitacion y Proyecto ejecutivo de carcamo para la infraestructura del sistema de Drenaje</t>
  </si>
  <si>
    <t>Los recursos ejercidos refieren al Proyecto Ejecutivo de Cárcamos para la Infraestructura del Sistema de Drenaje en las colonias: 1.-Cantera Puente de Piedra, 2.-Isidro Fabela, 3.- El Zapote, 4.-Ejidos de San Pedro Mártir
Trabajos realizados:levantamientos físicos de necesidades en los 3 cárcamos para rehabilitar y la construcción de 1 cárcamo nuevo, realización de memoria descriptiva,memoria de cálculo deacuerdo con los requerimientos de cada cárcamo,planos ejecutivos.</t>
  </si>
  <si>
    <t>O21NR0228</t>
  </si>
  <si>
    <t>Construcción y Ampliación de la Infraestructura del Sistema de Drenaje</t>
  </si>
  <si>
    <t>Se realizaron 0.678 kilómetros en el proyecto denominado: Construcción y Ampliación de la Infraestructura del Sistema de Drenaje
1.-Pueblo San Andrés Totoltepec, 2.- Cultura Maya.
trabajos realziados: introducción de la Red de Drenaje, tendido de tubería,relleno y compactación, bacheo, retiro de material,producto de compactación.
No se cumplió con l ameta debido a que se cancelaron los siguientes frentes :1.-Miguel Hidalgo 4ta. sección, 2.-Manantial Peña Pobre, 3.- Pueblo Chimalcoyoc, debido a que los recursos se reorientaron a los capítulos: 2000, 3000 Y 4000</t>
  </si>
  <si>
    <t>O21NR0235</t>
  </si>
  <si>
    <t>Desazolve de la Red del Sistema de Drenaje</t>
  </si>
  <si>
    <t>Se realizaron 4,571.07  metros  en las siguientes colonias: 
1.-Héroes de Padierna, 2.Cuchilla de Padierna, 3.-Torres de Padierna, 4.-Miguel Hidalgo 3a. Sección, 5.-Miguel Hidalgo 4a. Sección, 6.-Pedregal de San Nicolás 2a. Sección, 7.-Pedregal de San Nicolás 3a. Sección, 8.-Bosques del Pedregal, 9.-Cultura Maya, 10.-La Primavera, 11.-Popular Santa Teresa, 12.-Lomas de Padierna, 13.-Miguel Hidalgo 1a. Sección, 14.- Miguel Hidalgo 2a. Sección, 15.-Jardines del Ajusco
Trabajos realizados: Limpieza del sistema de alcantarillado sanitario, pluvial o combinado, considerando todos sus elementos de captación como pueden ser albañales, bocas de tormenta, rejillas, coladeras, tuberías, pozos de visita, cajas rompedoras de presión,  canales encofrados  o canales a cielo abierto, resumideros, etc., en los cuales se llevara a cabo el retiro de todo el azolve generado por tierra y basura que fue arrastrada por las lluvias,  resumideros limpieza de la grieta natural por la cual el agua se filtra hasta los mantos acuíferos, y para la red secundaria se limpiaron  las tuberías y pozos de visita realizando el desazolve por medios mecánicos, con el uso de malacates y del Camión Vactor.
Se dejaron de atender las siguientes colonias: 1.-Pedregal de San Nicolás 1a. Sección,2.-Pedregal de San Nicolás 4a. Sección,3.-Lomas Altas de Padierna,4.-Lomas Hidalgo,5.-San Pedro Martir,6.-Cruz del Farol,7.-Zacatón,8.-2 de Octubre,9.-San Andrés Totoltepec,10.-Pueblo de San Miguel Xicalco,11.-Pueblo San Miguel Topilejo,12.-La Lonja, 13.-Cantera Puente de Piedra, 14.-Pedregal de Santa Úrsula Xitla,15.-Talcoligía,16.-San Pedro Apostol, los recursos se reorientaron para atender presupuesto participativo de los capitulos 6000, 2000, 3000 y 4000
Sin embargo aún reduciendo los recursos se lograron optimizarlos y se superó la meta programada.</t>
  </si>
  <si>
    <t>O21NR0236</t>
  </si>
  <si>
    <t>Rehabilitación de las Redes de Drenaje</t>
  </si>
  <si>
    <t>Cancelación del prsnte proyecto por un importe de $13,249,550.00, los recursos se transfieren a la partida 3252 (Arrendamiento de equipo de transporte destinado a servicios públicos y la operación de programas públicos), de este mismo programa presupuestario.</t>
  </si>
  <si>
    <t>O21NR0560</t>
  </si>
  <si>
    <t>Realizar 7 Proyectos Ejecutivos para la elaboración de la construcción de los Proyectos de Obra</t>
  </si>
  <si>
    <t>Realizar 7 Proyectos Ejecutivos para la elaboración de la Construcción de los Proyectos de Obra para los siguientes frentes : Proyecto Ejecutivo de la Casa del adulto Mayor y construcción de Biblioteca en el Pueblo de San Miguel Ajusco, 2.Proyecto ejecutivo para la Construcción de Módulos Sanitarios en la colonia Santísima Trinidad, 3.-Proyecto Ejecutivo para la construcción del Centro de Artes y Oficios de la colonia Pedregal de San Nicolás 3ra. Sección, 4.-Proyecto Ejecutivo para la Construcción del Centro Comunitario en el Pueblo Santo Tomás Ajusco, 5.-Proyecto Ejecutivo para la construcción del 2do piso de la subdelegación del Pueblo Santo Tomás Ajusco, 6.-Proyecto Ejecutivo para la construcción del Centro de Artes y Oficios de la colonia Tecorral, 7.-Proyecto Ejecutivo para la construcción del Centro de Desarrollo Integral Comunitario en la colonia Cultura Maya.
Los  proyectos consisten en la elaboración de: estudio mecánica de suelos,proyecto arquitectónico,proyecto estructural con aval de DRO, proyecto de instalaciones eléctricas con aval de corresponsal,proyecto de instalaciones hidráulicas, sanitarias y pluviales con aval de corresponsal. Trabajos realizados: Proyecto arquitectónico, proyecto estructural con aval de DRO, proyecto de instalaciones eléctricas con aval de corresponsal</t>
  </si>
  <si>
    <t>O21NR0561</t>
  </si>
  <si>
    <t>Elaboración de Proyectos Ejecutivos para Obras de Rehabilitación y Mantenimiento en la imagen Urbana dentro del perímetro de la Alcaldía de Tlalpan</t>
  </si>
  <si>
    <t xml:space="preserve">Elaboración de 4 Proyectos Ejecutivos para Obras de Rehabilitación y Mantenimiento en la imagen Urbana dentro del perímetro de la Alcaldía de Tlalpan:
Elaboración de los proyectos de obra para la rehabilitación y mantenimiento de las obras públicas en: 1- Arco de Identidad  en el Pueblo Magdalena Petlacalco, 2.- San Nicolás II,  3.- Comuneros de Santa Ursula y 4.-  Parque Morelos dentro del perímetro de la Alcaldía Tlalpan.Trabajos realziados: proyecto arquitectónico,proyecto estructural con aval de DRO,proyecto de instalaciones eléctricas con aval de corresponsal.
</t>
  </si>
  <si>
    <t>O21NR0562</t>
  </si>
  <si>
    <t>Realizar 6 Proyectos Ejecutivos para la elaboración de la Construcción de los Proyectos de Obra de Mercados Públicos</t>
  </si>
  <si>
    <t xml:space="preserve">Realización de Proyectos Ejecutivos y Eléctricos para 6 Mercados: 1.-Proyecto Eléctrico para el Mercado Plaza Mexicana del Sur, 2.-Proyecto Eléctrico para el Mercado Flores San Fernando, 3.-Proyecto Ejecutivo para la Construcción del Mercado Topilejo Pueblo San Miguel Topilejo, 4.-Proyecto Ejecutivo para la Construcción del Mercado Concentración 10 de Mayo  5.-Proyecto Eléctrico para el Mercado Villa Coapa, 6.- Proyecto Eléctrico para el Mercado Fuentes Brotantes.
Los  Proyectos Eléctricos consisten en: Desarrollo Eléctrico (Diagrama unifilar, Cuadros de carga, Distribución de circuitos, Análisis Sistema de alumbrado, Sistema de tierras, Cálculo de circuitos alimentadores (conductores, caídas de tensión, canalizaciones, conductor de puesta a tierra, protecciones), Cálculo de circuitos derivados (conductores, caídas de tensión, canalizaciones, conductor de puesta a tierra, protecciones), Firma de los planos que integran el proyecto eléctrico por un ingeniero electricista con cédula profesional, revisión y firma de planos por unidad verificadora de instalaciones eléctricas. (UVIE).
Los Proyectos Ejecutivos consisten en: elaboración de Levantamiento Topográfico, Levantamiento Arquitectónico, Estudios de Mécanica de Suelos, Estudio de mecánica de suelos geofisicos-geoelectricos , Proyecto Arquitectónico (Planta de conjunto, Planos de plantas arquitectónicas, Planos de elevaciones arquitectónicas o alzados, Plano de cortes arquitectónicos o secciones, Planos de detalles arquitectónicos, Calculo Estructural con firma de DRO, Proyecto Eléctrico, </t>
  </si>
  <si>
    <t>O21NR1154</t>
  </si>
  <si>
    <t>Rehabilitación del Sistema de Alumbrado Público en Diversas Ubicaciones, Dentro del Perímetro de la Demarcación Territorial</t>
  </si>
  <si>
    <t>FAIS
Estos recursos se contrataron a finales de noviembre por lo cual no hay avance físico realizado y será hasta el Cierre de la Cuenta Pública del ejercicio 2021, donde se verá la meta realizada al 100% terminada</t>
  </si>
  <si>
    <t>O21NR1155</t>
  </si>
  <si>
    <t>Rehabilitación de Banquetas en Diversas Ubicaciones Dentro del Perímetro de la Demarcación Territorial</t>
  </si>
  <si>
    <t>O21NR1156</t>
  </si>
  <si>
    <t>Rehabilitación de Superficie de Rodamiento (Repavimentación) en Diversas Ubicaciones, Dentro del Perímetro de la Demarcación Territorial</t>
  </si>
  <si>
    <t>O21NR1157</t>
  </si>
  <si>
    <t>Rehabilitación del Sistema de Alcantarillado Pluvial en Diversas Ubicaciones, Dentro del Perímetro de la Demarcación Territorial</t>
  </si>
  <si>
    <t>O21NR1158</t>
  </si>
  <si>
    <t>Verificación y Seguimiento de las Obras FISMDF</t>
  </si>
  <si>
    <t>O21NR1159</t>
  </si>
  <si>
    <t>Mantenimiento de Salón de usos múltiples (granjas Coapa) (clave 12-050), dentro del perímetro de la demarcación territorial Alcaldía Tlalpan</t>
  </si>
  <si>
    <t>Los trabajos se inciaron a finales del mes de noviembre;  se relizaron los procesos de elaboración de fichas, suficiencias, licitaciones y contrataciones por lo que será hasta la Cuenta Pública donde se verán los Cierres definitivos de las obras de cada uno de los Comités del Presupuesto Participativo.</t>
  </si>
  <si>
    <t>O21NR1160</t>
  </si>
  <si>
    <t>Mantenimiento de Módulo De Vigilancia para la colonia (Mirador I) (Clave 12-100), dentro del perímetro de la demarcación territorial.</t>
  </si>
  <si>
    <t>O21NR1161</t>
  </si>
  <si>
    <t>Construcción de Centro Cultural para Exhibición de Películas Obras de Teatro y Danza sobre La calle Las Torres frente a la Base de RTP (Xaxalco) (Clave 12-200), dentro del perímetro.</t>
  </si>
  <si>
    <t>O21NR1162</t>
  </si>
  <si>
    <t>Construcción de aula para actividades físicas (Lomas de Padierna II) (clave 12-212), dentro del perímetro de la demarcación territorial.</t>
  </si>
  <si>
    <t>O21NR1163</t>
  </si>
  <si>
    <t>Remodelación y mejoramiento del parque Busto de Juárez 2020 (Ampliación Miguel Hidalgo 2a secc.) (Clave 12-002), dentro del perímetro de la demarcación territorial.</t>
  </si>
  <si>
    <t>O21NR1164</t>
  </si>
  <si>
    <t>Arreglos y compostura del parque "Martín Torres Padilla" (Amsa) (clave 12-005), dentro del perímetro de la demarcación territorial.</t>
  </si>
  <si>
    <t>O21NR1165</t>
  </si>
  <si>
    <t>Rehabilitación de Banquetas de calidad (Arboledas del Sur) (clave 12-007), dentro del perímetro de la demarcación territorial.</t>
  </si>
  <si>
    <t>O21NR1166</t>
  </si>
  <si>
    <t>Construcción de Barreras anti inundación y válvulas check para reducir la vulnerabilidad y el riesgo de inundación y pérdida del patrimonio en col Guadalupe Tlalpan.</t>
  </si>
  <si>
    <t>O21NR1167</t>
  </si>
  <si>
    <t>Recuperación del área verde de la calle Río San Buenaventura con esquina Periférico Sur (Arenal puerta Tepepan) (clave 12-009), dentro del perímetro de la demarcación territorial.</t>
  </si>
  <si>
    <t>O21NR1168</t>
  </si>
  <si>
    <t>Rescate de área verde de la colonia Belvedere para habilitar un pabellón para actividades culturales y ecológicas, juegos lúdicos y bancas (Belvedere) (clave 12-013)</t>
  </si>
  <si>
    <t>O21NR1169</t>
  </si>
  <si>
    <t>Mantenimiento en Espacio cultural y educativo abierto en acalzala para todos en Cantera pte. de piedra, proyecto sostenible amigable con el medio ambiente 1ra. Etapa</t>
  </si>
  <si>
    <t>O21NR1170</t>
  </si>
  <si>
    <t>Instalación de corredor recreativo ecológico (Cruz del Farol) (clave 12-029), dentro del perímetro de la demarcación territorial.</t>
  </si>
  <si>
    <t>O21NR1171</t>
  </si>
  <si>
    <t>Instalación y Adquisición de sistemas de captación de agua pluvial (Cuilotepec II) (clave 12-031), dentro del perímetro de la demarcación territorial.</t>
  </si>
  <si>
    <t>O21NR1172</t>
  </si>
  <si>
    <t>Mantenimiento del techado de cancha deportiva de la colonia 2020 (diamante) (clave 12-033), dentro del perímetro de la demarcación t erritorial.</t>
  </si>
  <si>
    <t>O21NR1173</t>
  </si>
  <si>
    <t>Rehabilitación de juegos infantiles y colocación de nuevos juegos (camellón Prolongación canal de Miramontes) (Ex Hacienda San Juan de Dios) (clave 12-042), dentro del perímetro d</t>
  </si>
  <si>
    <t>O21NR1174</t>
  </si>
  <si>
    <t>Concluir de manera correcta los proyectos inconclusos de 2017, 2018 y 2019. Construir un huerto urbano y arreglar las banquetas</t>
  </si>
  <si>
    <t>O21NR1175</t>
  </si>
  <si>
    <t>Reparación y recuperación de la fuente del parque los ilusos en la colonia fuentes del pedregal (camellón prolongación canal de Miramontes) (Fuentes del Pedregal) (clave 12-049),</t>
  </si>
  <si>
    <t>O21NR1176</t>
  </si>
  <si>
    <t>Embellecimiento del camellón de calzada del hueso y restitución del retorno (granjas Coapa Oriente) (clave 12-051), dentro del perímetro de la demarcación territorial.</t>
  </si>
  <si>
    <t>O21NR1177</t>
  </si>
  <si>
    <t>Recuperación, mantenimiento y rescate de los parques de la colonia 1) el ubicado entre prolongación canal de Miramontes entre Xomali y transmisiones (Hacienda San Juan-Rincón de San Juan Chimalli</t>
  </si>
  <si>
    <t>O21NR1178</t>
  </si>
  <si>
    <t>Rehabilitación de Andador peatonal en parada La Palma, desde retorno la Palma hasta capilla en calle Oyamel esquina Roble (La Palma) (clave 12-075), dentro del perímetro de la demarcación.</t>
  </si>
  <si>
    <t>O21NR1179</t>
  </si>
  <si>
    <t>Rehabilitación de banquetas, Caminando seguros (lomas altas de Padierna Sur) (clave 12-079), dentro del perímetro de la demarcación territorial.</t>
  </si>
  <si>
    <t>O21NR1180</t>
  </si>
  <si>
    <t>Rehabilitación de postes luminarias de 7.5 metros en la colonia Lomas del Pedregal (Lomas del Pedregal) (clave 12-085), dentro del perímetro de la demarcación territorial.</t>
  </si>
  <si>
    <t>O21NR1181</t>
  </si>
  <si>
    <t>Rehabilitación y mantenimiento de 5 pozos de absorción (Ma. Esther Zuno de Echeverria-Tlalpuente) (clave 12-092), dentro del perímetro de la demarcación territorial.</t>
  </si>
  <si>
    <t>O21NR1182</t>
  </si>
  <si>
    <t>Rehabilitacion y embellecimiento de toda la unidad territorial (Nueva Oriental Coapa-Ex Hacienda Coapa) (clave 12-109), dentro del perímetro de la demarcación territorial.</t>
  </si>
  <si>
    <t>O21NR1183</t>
  </si>
  <si>
    <t>Instalación de sistema de captación de agua pluvial en la calle ave del paraíso y alrededores (Ocotla - Ocotla chico) (clave 12-111)</t>
  </si>
  <si>
    <t>O21NR1184</t>
  </si>
  <si>
    <t>Mantenimiento de Cancha de usos múltiples (basquetbol, voleibol, futbol y actividades culturales) (Pedregal de San Nicolás 3a secc) (clave 12-119), dentro del perímetro de la demarcación.</t>
  </si>
  <si>
    <t>O21NR1185</t>
  </si>
  <si>
    <t>Rehabilitación de luminarias en la vía publica para mayor seguridad pública, retirando postes viejos y/o cambiando por postes nuevos (Plan de Ayala) (clave 12-125), dentro del perímetro.</t>
  </si>
  <si>
    <t>O21NR1186</t>
  </si>
  <si>
    <t>Habilitación de área para juegos del jardín de niños Bikit (popular Sta. Teresa) (clave 12-127), dentro del perímetro de la demarcación territorial.</t>
  </si>
  <si>
    <t>O21NR1187</t>
  </si>
  <si>
    <t>Rehabilitación de cuatro parques de la colonia Prado Coapa 3a sección-potrero Acoxpa, dentro del perímetro de la demarcación.</t>
  </si>
  <si>
    <t>O21NR1188</t>
  </si>
  <si>
    <t>Mantenimiento general del deportivo de la colonia (Pueblo Quieto) (clave 12-133), dentro del perímetro de la demarcación territorial.</t>
  </si>
  <si>
    <t>O21NR1189</t>
  </si>
  <si>
    <t>Instalación de Lámparas solares para calzada las Brujas en la unidad territorial de rincón las Hadas, villa Royale, fuentes y arconada Coapa</t>
  </si>
  <si>
    <t>O21NR1190</t>
  </si>
  <si>
    <t>Rehabilitación de escaleras en la entrada de Tetequilo (Tezontitla - el calvario (Ampl) (clave 12-174), dentro del perímetro de la demarcación territorial.</t>
  </si>
  <si>
    <t>O21NR1191</t>
  </si>
  <si>
    <t>Rehabilitación de áreas verdes y suelo permeable (Valle Escondido) (clave 12-184), dentro del perímetro de la demarcación territorial.</t>
  </si>
  <si>
    <t>O21NR1192</t>
  </si>
  <si>
    <t>Remodelación sustentable e incluyente del parque ubicado en residencial villa Coapa súper manzana 5 (villa Coapa (rdcial)) (clave 12-191), dentro del perímetro de la demarcación territorial.</t>
  </si>
  <si>
    <t>O21NR1193</t>
  </si>
  <si>
    <t>Rehabilitación de áreas verdes, camellones, espacios deportivos, iluminación y reencarpetado de la colonia villa Lázaro Cárdenas (villa Lázaro Cárdenas) (clave 12-194), dentro del perímetro.</t>
  </si>
  <si>
    <t>O21NR1194</t>
  </si>
  <si>
    <t>Renovación de las escalinatas de la calle Chabacano esq. Totolepec (vistas del pedregal) (clave 12-198), dentro del perímetro de la demarcación territorial.</t>
  </si>
  <si>
    <t>O21NR1195</t>
  </si>
  <si>
    <t>Pavimentación asfáltica de las calles primarias prolongación santa cruz y Ayocatitla en la colonia Ayocatitla/asunción las cuales se unifican</t>
  </si>
  <si>
    <t>O21NR1196</t>
  </si>
  <si>
    <t>Terminación de reencarpetado de la calle Dr. Atl. (Jardines Coapa-Belisario Domínguez) (Clave 12-064), dentro del perímetro de la de marcación territorial.</t>
  </si>
  <si>
    <t>O21NR1197</t>
  </si>
  <si>
    <t>Reencarpetamiento de la calle Iztaccihuatl (la lonja) (clave 12-069), dentro del perímetro de la demarcación territorial.</t>
  </si>
  <si>
    <t>O21NR1198</t>
  </si>
  <si>
    <t>Continuación de la pavimentación en la colonia en camino los arcos desde camino vecinal hasta la cerrada del camino de los Arcos (la Guadalupana) (clave 12-071)</t>
  </si>
  <si>
    <t>O21NR1199</t>
  </si>
  <si>
    <t>Pavimentación de c. Francisco Javier Mina y c. Mariano Abasolo (la libertad - Ixtlahuaca) (clave 12-073), dentro del perímetro de la demarcación territorial.</t>
  </si>
  <si>
    <t>O21NR1200</t>
  </si>
  <si>
    <t>Reencarpetado de la calle 3a cerrada cañaverales. Col. Magisterial (Coapa-villa Cuemanco) (clave 12-093), dentro del perímetro de la demarcación territorial.</t>
  </si>
  <si>
    <t>O21NR1201</t>
  </si>
  <si>
    <t>Mantenimiento del adoquinado en la calle Zacatepetl y alborada (parques del pedregal) (clave 12-114), dentro del perímetro de la demarcación territorial.</t>
  </si>
  <si>
    <t>O21NR1202</t>
  </si>
  <si>
    <t>Continuación de empedrado y muro de contención en camino piedra larga (rampa) (piedra larga) (clave 12-124), dentro del perímetro de la demarcación territorial.</t>
  </si>
  <si>
    <t>O21NR1203</t>
  </si>
  <si>
    <t>Encarpetar todas las calles de la colonia (prado Coapa 2a sección) (clave 12-130), dentro del perímetro de la demarcación territorial.</t>
  </si>
  <si>
    <t>O21NR1204</t>
  </si>
  <si>
    <t>Reencarpetado de la calle colonia (Real del Sur-villas del Sur-residencial Acoxpa) (clave 12-137), dentro del perímetro de la demar cación territorial.</t>
  </si>
  <si>
    <t>O21NR1205</t>
  </si>
  <si>
    <t>Rehabilitación de asfalto en la calle prolongación de mayas y prolongación de navajos (Tlalcoligia) (clave 12-175), dentro del perím etro de la demarcación territorial.</t>
  </si>
  <si>
    <t>O21NR1206</t>
  </si>
  <si>
    <t>Reencarpetado del callejón de Tetitla (Toriello Guerra) (clave 12-180), dentro del perímetro de la demarcación territorial.</t>
  </si>
  <si>
    <t>O21NR1207</t>
  </si>
  <si>
    <t>Reencarpetamiento de calles de las colonias vergel de Coyoacán y vergel del sur (vergel de Coyoacán-vergel del sur) (clave 12-188), dentro del perímetro de la demarcación territorial.</t>
  </si>
  <si>
    <t>O21NR1208</t>
  </si>
  <si>
    <t>Pavimentación y guarnición cerrada de pirules y prolongación la palma (viveros de Coactetlan) (clave 12-199), dentro del perímetro de la demarcación territorial.</t>
  </si>
  <si>
    <t>O21NR1209</t>
  </si>
  <si>
    <t>Continuación de trabajos de pavimentación de la calle granjas hasta calle Ayocatitla (Xaxalipac) (clave 12-201), dentro del perímetro de la demarcación territorial.</t>
  </si>
  <si>
    <t>O21NR1210</t>
  </si>
  <si>
    <t>Construcción de tanque de captación de aguas pluviales en solidaridad (chimilli) (clave 12-022), dentro del perímetro de la demarcación territorial.</t>
  </si>
  <si>
    <t>O21NR1211</t>
  </si>
  <si>
    <t>Sustitución de red de agua potable y tomas, por las calles prolongación de abasolo, fuentes buenas y calles perpendiculares a ésta (fuentes y pedregal de tepepan) (clave 12-048),</t>
  </si>
  <si>
    <t>O21NR1212</t>
  </si>
  <si>
    <t>Rehabilitación y Mantenimiento de rampas de acceso principales para vehículos (chimalcoyoc) (clave 12-020), dentro del perímetro de la demarcación territorial.</t>
  </si>
  <si>
    <t>O21NR1213</t>
  </si>
  <si>
    <t>Rehabilitación de Área deportiva y recreativa para perros (colinas del bosque-las tórtolas) (clave 12-025), dentro del perímetro de la demarcación territorial.</t>
  </si>
  <si>
    <t>O21NR1214</t>
  </si>
  <si>
    <t>Mantenimiento de alumbrado público en todo el condominio (condominio del bosque (fracc)-bosque de Tlalpan) (clave 12-026), dentro del perímetro de la demarcación territorial.</t>
  </si>
  <si>
    <t>O21NR1215</t>
  </si>
  <si>
    <t>Reparación de filtraciones en estacionamiento y accesos, para la detención de daño estructural que representa riesgo inminente para la comunidad</t>
  </si>
  <si>
    <t>O21NR1216</t>
  </si>
  <si>
    <t>Cambio de cableado eléctrico de todos los postes de la unidad (conjunto urbano cuemanco (u hab)) (clave 12-027), dentro del perímetro de la demarcación territorial.</t>
  </si>
  <si>
    <t>O21NR1217</t>
  </si>
  <si>
    <t>Reparación de cisterna de agua potable que suministra a toda la unidad Emilio Portes Gil Pemex picacho, por medio de bombeo (Emilio Portes Gil Pemex picacho (u hab)) (clave 12-040</t>
  </si>
  <si>
    <t>O21NR1218</t>
  </si>
  <si>
    <t>Instalacion al interior de la unidad de luminarias fotovoltaicas con paneles solares (Fovissste san pedro mártir (u hab)) (clave 12-045), dentro del perímetro de la demarcación territorial.</t>
  </si>
  <si>
    <t>O21NR1219</t>
  </si>
  <si>
    <t>Reencarpetado dentro de la unidad (hueso periferico-isssfam no. 7 (u habs)) (clave 12-057), dentro del perímetro de la demarcación t erritorial.</t>
  </si>
  <si>
    <t>O21NR1220</t>
  </si>
  <si>
    <t>Rehabilitación y mantenimiento del Módulo de juegos infantiles en áreas verdes comunes de la unidad Ignacio Chávez dentro de los regímenes I,II ,III,V y VI y deportivo</t>
  </si>
  <si>
    <t>O21NR1221</t>
  </si>
  <si>
    <t>Cambio de tubos de albañal o drenaje de casas, dúplex y edificios de la súper manzana 2 (que van de 5 a 10 metros por conexión a colectores)</t>
  </si>
  <si>
    <t>O21NR1222</t>
  </si>
  <si>
    <t>Rehabilitación y remodelación del parque y canchas de básquetbol de la sm7 en la u.h. narciso Mendoza villa Coapa. c.p.14390 (narciso Mendoza-villa Coapa súper manzana 7 (u hab))</t>
  </si>
  <si>
    <t>O21NR1223</t>
  </si>
  <si>
    <t>Instalación de celdas solares (rancho los colorines (fracc)) (clave 12-136), dentro del perímetro de la demarcación territorial.</t>
  </si>
  <si>
    <t>O21NR1224</t>
  </si>
  <si>
    <t>Construcción de salón de usos múltiples techado beneficia 3800 habitantes de todas las edades para actividades recreativas culturales deportivas (residencial insurgentes sur (u ha</t>
  </si>
  <si>
    <t>O21NR1225</t>
  </si>
  <si>
    <t>Mejoramiento de espacios públicos (sauzales cebadales (u hab)) (clave 12-164), dentro del perímetro de la demarcación territorial.</t>
  </si>
  <si>
    <t>O21NR1226</t>
  </si>
  <si>
    <t>Cambio de la red de agua potable del interior de la u.h. tenorios 222</t>
  </si>
  <si>
    <t>O21NR1227</t>
  </si>
  <si>
    <t>Reencarpetado de la calle rincón fresales (villa del puente fovissste (u hab)) (clave 12-193), dentro del perímetro de la demarcación territorial.</t>
  </si>
  <si>
    <t>O21NR1228</t>
  </si>
  <si>
    <t>Sustitución de válvulas deterioradas de la red hidráulica de la unidad (Villa Olímpica liberador Miguel Hidalgo (u hab)) (clave 12-195), dentro del perímetro de la demarcación.</t>
  </si>
  <si>
    <t>O21NR1229</t>
  </si>
  <si>
    <t>Rehabilitación urbana a andador sin nombre (Zapote-Luis Donaldo Colosio (u habs)) (clave 12-204), dentro del perímetro de la demarcación territorial.</t>
  </si>
  <si>
    <t>O21NR1230</t>
  </si>
  <si>
    <t>Continuación de proyecto reparación de la red hidráulica, mantenimiento y acondicionamiento en avenidas del arbolillo y sendero</t>
  </si>
  <si>
    <t>O21NR1231</t>
  </si>
  <si>
    <t>Sustitución y mantenimiento a la red de distribución de agua potable incluyendo tubería, válvulas, y lo necesario para su funcionamiento (Fuentes Brotantes Miguel Hidalgo (u hab))</t>
  </si>
  <si>
    <t>O21NR1239</t>
  </si>
  <si>
    <t>Remodelación, demolición, ampliación, construcción y acabados del salón de usos múltiples con baños y oficina, en el jardín de Chimali (Hacienda San Juan-Rincón de San Juan-Chimali</t>
  </si>
  <si>
    <t>O21NR1240</t>
  </si>
  <si>
    <t>Recuperación del parque del niño Jesús para rehabilitarlo para recreación y paseo de perros (niño Jesús (barr)) (clave 12-108), dentro del perímetro de la demarcación territorial.</t>
  </si>
  <si>
    <t>O21NR1241</t>
  </si>
  <si>
    <t>Continuación de la barda de contención del centro comunitario (Ma Esther Zuno de Echeverria-Tlalpuente) (clave 12-092), dentro del perímetro de la demarcación territorial.</t>
  </si>
  <si>
    <t>O21NR1242</t>
  </si>
  <si>
    <t>Adecuación del módulo de alheña de la colonia movimiento organizado de Tlalpan, como módulo multifuncional (movimiento organizado de Tlalpan-el Mirador (rncda)) (clave 12-102)</t>
  </si>
  <si>
    <t>O21NR1243</t>
  </si>
  <si>
    <t>Mantenimiento al salón de usos múltiples para actividades físicas y manuales para personas de la tercera edad, jóvenes, adultos y niños (San Lorenzo Huipulco) (clave 12-153).</t>
  </si>
  <si>
    <t>O21NR1244</t>
  </si>
  <si>
    <t>Rehabilitación e innovación San Fernando calle nueva Tlalpan (Tlalpan centro) (clave 12-177), dentro del perímetro de la Alcaldía de Tlalpan.</t>
  </si>
  <si>
    <t>O21NR1245</t>
  </si>
  <si>
    <t>Obras de término y equipamiento, planta alta centro comunitario (víveros de Coactetlan) (clave 12-199), dentro del perímetro de la Alcaldía de Tlalpan.</t>
  </si>
  <si>
    <t>O21NR1246</t>
  </si>
  <si>
    <t>Remodelación y mejoramiento del parque busto de Juárez 2021 (ampliación Miguel Hidalgo 2a secc) (clave 12-002), dentro del perímetro de la Alcaldía de Tlalpan.</t>
  </si>
  <si>
    <t>O21NR1247</t>
  </si>
  <si>
    <t>Iluminación del parque "concordia" ubicado en la calle río San Buenaventura y cerrada río San Buenaventura (Arenal puerta Tepepan) ( clave 12-009).</t>
  </si>
  <si>
    <t>O21NR1248</t>
  </si>
  <si>
    <t>Mantenimiento al parque para las madres (Calvario camisetas) (clave 12-017), dentro del perímetro de la Alcaldía de Tlalpan.</t>
  </si>
  <si>
    <t>O21NR1249</t>
  </si>
  <si>
    <t>Embellecer el camellón de pról. Miramontes desde calle escuela a glorieta de Vaqueritos (Ex Hacienda San Juan de Dios) (clave 12-042).</t>
  </si>
  <si>
    <t>O21NR1250</t>
  </si>
  <si>
    <t>Cambio de sistema de alumbrado de la colonia (Floresta-Prado-Vergel Coapa) (clave 12-043), dentro del perímetro de la Alcaldía de Tlalpan.</t>
  </si>
  <si>
    <t>O21NR1251</t>
  </si>
  <si>
    <t>Construcción de cisterna para captación de agua pluvial para riego del parque los Ilusos (Fuentes del Pedregal) (clave 12-049), dentro del perímetro de la Alcaldía de Tlalpan.</t>
  </si>
  <si>
    <t>O21NR1252</t>
  </si>
  <si>
    <t>Instalación de 12 (LUM) LED en el camellón de la calle sauzales (granjas Coapa oriente) (clave 12-051), dentro del perímetro de la Alcaldía de Tlalpan.</t>
  </si>
  <si>
    <t>O21NR1253</t>
  </si>
  <si>
    <t>Rehabilitación de banqueta para caminar seguro en camino a la Marina (Héroes de 1910) (clave 12-055), dentro del perímetro de la Alcaldía de Tlalpan.</t>
  </si>
  <si>
    <t>O21NR1254</t>
  </si>
  <si>
    <t>Recuperación de espacios públicos y colocación de malla con protección con tubulares y refuerzos (Isidro Fabela (ampl)) (clave 12-061).</t>
  </si>
  <si>
    <t>O21NR1255</t>
  </si>
  <si>
    <t>Cierre del cruce entre calle Reforma agraria y Viaducto Tlalpan (Isssfam no. 1 (u hab)-villa Tlalpan) (clave 12-062), dentro del perímetro de la Alcaldía de Tlalpan.</t>
  </si>
  <si>
    <t>O21NR1256</t>
  </si>
  <si>
    <t>Mantenimiento de 30 luminarias suburbanas de LED´S con poste metálico de 6 metros y brazo de 1 metro: en ampliación la venta (jardines de San Juan) (clave 12-065).</t>
  </si>
  <si>
    <t>O21NR1257</t>
  </si>
  <si>
    <t>Mantenimiento de alumbrado público en toda la colonia (jardines del Ajusco) (clave 12-066), dentro del perímetro de la Alcaldía de Tlalpan.</t>
  </si>
  <si>
    <t>O21NR1258</t>
  </si>
  <si>
    <t>Construcción de un paso peatonal sobre el río Temporal (La libertad - Ixtlahuaca) (clave 12-073), dentro del perímetro de la Alcaldía de Tlalpan.</t>
  </si>
  <si>
    <t>O21NR1259</t>
  </si>
  <si>
    <t>Rehabilitación del andador peatonal en parada la Palma desde retorno la Palma, hasta la capilla nuestra señora de Guadalupe, calle Oyamel (La Palma) (clave 12-075).</t>
  </si>
  <si>
    <t>O21NR1260</t>
  </si>
  <si>
    <t>Rehabilitación y mantenimiento de bancas para descanso, reforestación y balizamiento para las calles de la colonia la primavera (La primavera) (clave 12-076).</t>
  </si>
  <si>
    <t>O21NR1261</t>
  </si>
  <si>
    <t>Ampliar, acondicionar y embellecer el área que se propone y equipar con juegos infantiles para sana recreación y esparcimiento en un ambiente apacible (clave 12-079).</t>
  </si>
  <si>
    <t>O21NR1262</t>
  </si>
  <si>
    <t>Construcción de arco de piedra para reconocimiento de la colonia (Lomas de Padierna (ampl)) (clave 12-082)</t>
  </si>
  <si>
    <t>O21NR1263</t>
  </si>
  <si>
    <t>Rehabilitación y mantenimiento de alumbrado en la primera cerrada de los pastores (Los pastores) (clave 12-088).</t>
  </si>
  <si>
    <t>O21NR1264</t>
  </si>
  <si>
    <t>Remodelación y nivelación de banquetas en calle sauzales, con bolardos en las esquinas (Coapa-villa Cuemanco) (clave 12-093), dentro del perímetro de la demarcación territorial.</t>
  </si>
  <si>
    <t>O21NR1265</t>
  </si>
  <si>
    <t>Instalación de luminarias de última generación para proyecto de iluminación especial en toda la colonia: seguridad, cuidado ambiental y recuperación de espacios</t>
  </si>
  <si>
    <t>O21NR1266</t>
  </si>
  <si>
    <t>Reparación de banquetas y nivelación de andadores (Narciso Mendoza-villa Coapa súper manzana 2 (u hab)) (clave 12-104), dentro del perímetro de la demarcación territorial.</t>
  </si>
  <si>
    <t>O21NR1267</t>
  </si>
  <si>
    <t>Instalación de luminarias led de 100 watts en zonas necesarias (postes) de la súper manzana 6 (Narciso Mendoza-villa Coapa súper manzana 6 (u hab)) (clave 12-106)</t>
  </si>
  <si>
    <t>O21NR1268</t>
  </si>
  <si>
    <t>Construcción de salón de usos múltiples en calle Caoba (juventud unida) (clave 12-068), dentro del perímetro de la demarcación territorial.</t>
  </si>
  <si>
    <t>O21NR1269</t>
  </si>
  <si>
    <t>Mantenimiento de Luminarias led - mejora de la iluminación de la colonia (Parques del Pedregal) (clave 12-114)</t>
  </si>
  <si>
    <t>O21NR1270</t>
  </si>
  <si>
    <t>Construcción del camellón central en la calle Lacandones (Pedregal de las águilas) (clave 12-116)</t>
  </si>
  <si>
    <t>O21NR1271</t>
  </si>
  <si>
    <t>Mantenimiento del techado de las canchas de las calles Yaxcaba y Tixkokob (pedregal de San Nicolás 2a secc) (clave 12-118)</t>
  </si>
  <si>
    <t>O21NR1272</t>
  </si>
  <si>
    <t>Mantenimiento de pasto en cancha de futbol rápido y acondicionar cancha de basquetbol, para hacerla de volibol, cuando se requiera, en deportivo Ismael Reséndiz (Pedregal de Santa</t>
  </si>
  <si>
    <t>O21NR1273</t>
  </si>
  <si>
    <t>Construcción de sistema de reciclaje de aguas grises para rancho los Colorines (Rancho los Colorines (fracc)) (clave 12-136)</t>
  </si>
  <si>
    <t>O21NR1274</t>
  </si>
  <si>
    <t>Rehabilitación de jardineras en las banquetas, pintar todas las fachadas, pintar guarniciones y señalamientos. Colocar nombre de calles (San Pedro Apóstol (barr)) (clave 12-159)</t>
  </si>
  <si>
    <t>O21NR1275</t>
  </si>
  <si>
    <t>Instalación de luminarias públicas con paneles solares integrados para mayor seguridad (Santa Úrsula Xitla) (clave 12-161)</t>
  </si>
  <si>
    <t>O21NR1276</t>
  </si>
  <si>
    <t>Instalación de postes de 7.5 m en la colonia Tepetlica el alto (Tepetlica el alto-3 de mayo) (clave 12-170), dentro del perímetro de la demarcación territorial.</t>
  </si>
  <si>
    <t>O21NR1277</t>
  </si>
  <si>
    <t>Colocación de protecciones de jardineras (Tlalmille) (clave 12-176), dentro del perímetro de la demarcación territorial.</t>
  </si>
  <si>
    <t>O21NR1278</t>
  </si>
  <si>
    <t>Rehabilitación del nodo cultural Toriello Guerra. Espacio dedicado para las artes en el jardín Toriello. Centro de reunión para toda la población (Toriello guerra) (clave 12-180)</t>
  </si>
  <si>
    <t>O21NR1279</t>
  </si>
  <si>
    <t>Instalación de alumbrado público para toda la colonia (Valle de Tepepan) (clave 12-183), dentro del perímetro de la demarcación territorial.</t>
  </si>
  <si>
    <t>O21NR1280</t>
  </si>
  <si>
    <t>Segunda etapa: recuperación áreas verdes y suelo permeable (Valle Escondido) (clave 12-184)</t>
  </si>
  <si>
    <t>O21NR1281</t>
  </si>
  <si>
    <t>Remodelación total de la sección parques vergel de Coyoacán (Vergel de Coyoacán-Vergel del sur) (clave 12-188), dentro del perímetro de la demarcación territorial.</t>
  </si>
  <si>
    <t>O21NR1282</t>
  </si>
  <si>
    <t>Balizamiento para toda la colonia y velarías para el parque (paraje y portillo) (Villa Coapa (rdcial)) (clave 12-191), dentro del perímetro de la demarcación territorial.</t>
  </si>
  <si>
    <t>O21NR1283</t>
  </si>
  <si>
    <t>Rehabilitación del "callejón zapote" (Zapote-Luis Donaldo Colosio (u hab)) (clave 12-204), dentro del perímetro de la Alcaldía Tlalpan</t>
  </si>
  <si>
    <t>O21NR1284</t>
  </si>
  <si>
    <t>Pavimentación de calle poniente Padilla (Amsa) (clave 12-005), dentro del perímetro de la Alcaldía Tlalpan</t>
  </si>
  <si>
    <t>O21NR1285</t>
  </si>
  <si>
    <t>Reencarpetamiento calles del fraccionamiento Rinconada Coapa 2a sección (Coapa 2a sección-Ramos Millán) (clave 12-024), dentro del perímetro de la demarcación territorial.</t>
  </si>
  <si>
    <t>O21NR1286</t>
  </si>
  <si>
    <t>Pavimentación calle alta tensión (Dolores Tlali) (clave 12-034), dentro del perímetro de la Alcaldía Tlalpan</t>
  </si>
  <si>
    <t>O21NR1287</t>
  </si>
  <si>
    <t>Reencarpetado de la calle Sebastián Lerdo de Tejada (Jardines Coapa-Belisario Domínguez) (clave 12-064), dentro del perímetro de la demarcación territorial.</t>
  </si>
  <si>
    <t>O21NR1288</t>
  </si>
  <si>
    <t>Reencarpetamiento de la calle Chalpultenango de f.f.c.c. a Cuernavaca a Hecelchacan (Lomas del pedregal) (clave 12-085), dentro del perímetro de la demarcación territorial.</t>
  </si>
  <si>
    <t>O21NR1289</t>
  </si>
  <si>
    <t>Reencarpetado de calle Tekax entre f.f.c.c. y Dzibalchem (Los encinos) (clave 12-087), dentro del perímetro de la demarcación territorial.</t>
  </si>
  <si>
    <t>O21NR1290</t>
  </si>
  <si>
    <t>Reencarpetado calle Cuauhtemotzin (Miguel Hidalgo) (clave 12-095), dentro del perímetro de la demarcación territorial.</t>
  </si>
  <si>
    <t>O21NR1291</t>
  </si>
  <si>
    <t>Pavimentación para la calle camino antiguo a Xicalco y confederación nacional de la pequeña propiedad, a espaldas de la primaria (Plan de Ayala) (clave 12-125)</t>
  </si>
  <si>
    <t>O21NR1292</t>
  </si>
  <si>
    <t>Rehabilitación de adoquín en la c. Gral. Aguirre y José de Jesús entre Fco. Villa y G. Lobo y reacomodo en la c. Eulalio Gutiérrez entre Fco. Villa y G. Lobo</t>
  </si>
  <si>
    <t>O21NR1293</t>
  </si>
  <si>
    <t>Reencarpetado de la calle Francisco Villa en la colonia San Bartolo el chico (San Bartolo el chico) (clave 12-148), dentro del perímetro de la demarcación territorial.</t>
  </si>
  <si>
    <t>O21NR1294</t>
  </si>
  <si>
    <t>Reacondicionamiento de la carpeta asfáltica (Tlalcoligia) (clave 12-175), dentro del perímetro de la demarcación territorial.</t>
  </si>
  <si>
    <t>O21NR1295</t>
  </si>
  <si>
    <t>Pavimentación en toda la calle cerezos desde cerrada y hasta el final (Xaxalipac) (clave 12-201), dentro del perímetro de la demarcación territorial.</t>
  </si>
  <si>
    <t>O21NR1296</t>
  </si>
  <si>
    <t>Reencarpetado de la avenida del regidor en el Narciso Mendoza villa campo SM8 (u-h) (Narciso Mendoza villa Coapa supermanzana 8 (u hab)) (clave 12-217)</t>
  </si>
  <si>
    <t>O21NR1297</t>
  </si>
  <si>
    <t>Construcción de Nueva red de agua potable en calle cerrada de paseo de los limoneros (La tortuga Xolalpa-hco colegio militar) (clave 12-077)</t>
  </si>
  <si>
    <t>O21NR1298</t>
  </si>
  <si>
    <t>Rehabilitación de red hidráulica (Oriente (ampl)) (clave 12-112)</t>
  </si>
  <si>
    <t>O21NR1299</t>
  </si>
  <si>
    <t>Mantenimiento y Cambio de válvulas de distribución de agua del cuarto de bombas a cada sector de la unidad sauzales-cebadales 83 col. Granjas Coapa</t>
  </si>
  <si>
    <t>O21NR1300</t>
  </si>
  <si>
    <t>Construcción de resumidero en la esquina de c. Guadalupana (Tecatitla) con cda 2a Tecatitla (la Guadalupana) (clave 12-071), dentro del perímetro de la demarcación territorial.</t>
  </si>
  <si>
    <t>FAIS PRESUPUESTO PARTICIPATIVO DG: 65
Estos recursos se contrataron a afinales de noviembre por lo cual no hay avance físico realizado y será hasta el Cierre de la Cuenta Pública del ejercicio 2021, donde se verá la meta realizada al 100% terminada</t>
  </si>
  <si>
    <t>O21NR1301</t>
  </si>
  <si>
    <t>Construcción de drenaje (La Joya) (clave 12-072), dentro del perímetro de la demarcación territorial.</t>
  </si>
  <si>
    <t>O21NR1302</t>
  </si>
  <si>
    <t>Mantenimiento al Drenaje en toda la colonia (San Miguel Tehuisco-los Angeles-Ayometitla) (clave 12-156)</t>
  </si>
  <si>
    <t>O21NR1303</t>
  </si>
  <si>
    <t>Construcción de drenaje pluvial con pozo de absorción o cosecha de agua en las calles Emiliano Zapata y callejón San Francisco (villa Lázaro Cárdenas) (clave 12-194)</t>
  </si>
  <si>
    <t>O21NR1424</t>
  </si>
  <si>
    <t>Pavimentación de todas las calles del pueblo de San Andrés Totoltepec (clave 12-147) dentro del perímetro de la Alcaldía Tlalpan.</t>
  </si>
  <si>
    <t>O21NR1425</t>
  </si>
  <si>
    <t>Construcción de gradas, barandales, baños y todo lo necesario para que el Ruedo de San Miguel Ajusco este en funcionamiento, Presupuesto participativo 2020</t>
  </si>
  <si>
    <t>O21NR1426</t>
  </si>
  <si>
    <t>Pavimentación asfáltica de todas las calles del pueblo de San Miguel Topilejo (clave 12-157), dentro del perímetro de la Alcaldía Tlalpan.</t>
  </si>
  <si>
    <t>O21NR1427</t>
  </si>
  <si>
    <t>Rehabilitación integral del kiosko e iluminación en toda la plaza San Pedro Martir (clave 12-160) dentro de la demarcación territorial</t>
  </si>
  <si>
    <t>O21NR1428</t>
  </si>
  <si>
    <t>Mejoramiento de la Plaza de Toros (techado de plaza conformación del espacio con material ecológico y construcción de baños públicos) (Clave 12-163)</t>
  </si>
  <si>
    <t>O21NR1429</t>
  </si>
  <si>
    <t>Pavimentación de todas las calles del pueblo de San Andres Totoltepec (clave 12-147) Presupuesto Particpativo 2021</t>
  </si>
  <si>
    <t>O21NR1430</t>
  </si>
  <si>
    <t>Construcción de gradas, barandales, baños y todo lo necesario para que el Ruedo de San Miguel Ajusco este en funcionamiento, Presupuesto participativo 2021</t>
  </si>
  <si>
    <t>O21NR1431</t>
  </si>
  <si>
    <t>Pavimentación asfáltica de todas las calles del pueblo de San Miguel Topilejo (clave 12-157), dentro del perímetro de la Alcaldía Tlalpan. Presuspuesto Participativo 2021</t>
  </si>
  <si>
    <t>O21NR1432</t>
  </si>
  <si>
    <t>Instalación de Lámparas de led en calle 5 de mayo entre Arboledas hasta carretera federal México-Cuernavaca (San Pedro Martir) (Pblo) (Clave 12-160). Presupuesto participativo 21</t>
  </si>
  <si>
    <t>O21NR1433</t>
  </si>
  <si>
    <t>Mejoramiento de la Plaza de Toros (techado de plaza conformación del espacio con material ecológico y construcción de baños públicos)(Clave 12-163) Santo Tomas Ajusco P.P. 2021</t>
  </si>
  <si>
    <t>O21NR1435</t>
  </si>
  <si>
    <t>Construccion de Rampas para personas con discapacidad en la (Colonia Conjunto Urbano Cuemanco) (clave 12-027) dentro de la Alcaldía Tlalpan Presupuesto participativo 2021</t>
  </si>
  <si>
    <t>O21NR1436</t>
  </si>
  <si>
    <t>Pavimentación asfáltica de la (Calle Ignacio Chavez dentro de la Unidad Ignacio Chavez) (clave 12-059), dentro del perímetro de la Alcaldía Tlalpan Presupuesto participativo 2021</t>
  </si>
  <si>
    <t>O21NR1437</t>
  </si>
  <si>
    <t>Reconstrucción de dos casetas de vigilancia en la ( Unidad habitacional Tenorios Infonavit 1 y 2)( Clave 12-168) dentro de la Alcaldía Tlalpan Presupuesto participativo 2021</t>
  </si>
  <si>
    <t>O21NR1438</t>
  </si>
  <si>
    <t>Pavimentación asfáltica del acceso principal y área de estacionamiento en (Tenorios número 123) (clave 12-182), dentro del perímetro de la Alcaldía Tlalpan</t>
  </si>
  <si>
    <t>O21NR1439</t>
  </si>
  <si>
    <t>Pavimentación asfáltica de las calles Rinconada Fresales y Fresales en Villa del (Puente Fovisstte) (clave 12-193), dentro del perímetro de la demarcación territorial.</t>
  </si>
  <si>
    <t>O21NR1440</t>
  </si>
  <si>
    <t>Construcción y mantenimiento de Banquetas en toda la Unidad en (Villa Olimpica Liberador Miguel Hidalgo U Hab) (clave 12-195), dentro del perímetro de la demarcación territorial.</t>
  </si>
  <si>
    <t>O21NR1441</t>
  </si>
  <si>
    <t>Mantenimiento general para toda la (Unidad habitacional Fuentes de Cantera)(Clave 12-223) dentro del perímetro de la demarcación</t>
  </si>
  <si>
    <t>Unidad Responsable del Gasto : Alcaldía Tlalpan</t>
  </si>
  <si>
    <t>Etiquetas de fila</t>
  </si>
  <si>
    <t>Total general</t>
  </si>
  <si>
    <t>12_Justicia</t>
  </si>
  <si>
    <t>17_Asuntos de Orden Público y de Seguridad Interior</t>
  </si>
  <si>
    <t>31_Asuntos Económicos, Comerciales y Laborales en General</t>
  </si>
  <si>
    <t>Daniel Alberto Pastana Neria</t>
  </si>
  <si>
    <t>Unidad Responsable del Gasto: Alcaldía Tlalpan</t>
  </si>
  <si>
    <t>Unidad Responsable del Gasto:  Alcaldia Tlalpan</t>
  </si>
  <si>
    <t>Suma de Aprobado</t>
  </si>
  <si>
    <t>Suma de Modificado</t>
  </si>
  <si>
    <t>21_Protección Ambiental</t>
  </si>
  <si>
    <t>22_Vivienda y Servicios a la Comunidad</t>
  </si>
  <si>
    <t>23_Salud</t>
  </si>
  <si>
    <t>24_Recreación, Cultura y Otras Manifestaciones Sociales</t>
  </si>
  <si>
    <t>25_Educación</t>
  </si>
  <si>
    <t>26_Protección Social</t>
  </si>
  <si>
    <t>1100_Remuneraciones al personal de carácter permanente.</t>
  </si>
  <si>
    <t>1200_Remuneraciones al personal de carácter transitorio.</t>
  </si>
  <si>
    <t>1300_Remuneraciones adicionales y especiales.</t>
  </si>
  <si>
    <t>1400_Seguridad social.</t>
  </si>
  <si>
    <t>1500_Otras prestaciones sociales y económicas.</t>
  </si>
  <si>
    <t>1600_Previsiones.</t>
  </si>
  <si>
    <t>1700_Pago de estímulos a servidores públicos.</t>
  </si>
  <si>
    <t>2100_Materiales de administración, emisión de documentos y artículos oficiales.</t>
  </si>
  <si>
    <t>2200_Alimentos y utensilios.</t>
  </si>
  <si>
    <t>2300_Materias primas y materiales de producción y comercialización.</t>
  </si>
  <si>
    <t>2400_Materiales y artículos de construcción y de reparación.</t>
  </si>
  <si>
    <t>2500_Productos químicos, farmacéuticos y de laboratorio.</t>
  </si>
  <si>
    <t>2600_Combustibles, lubricantes y aditivos.</t>
  </si>
  <si>
    <t>2700_Vestuario, blancos, prendas de protección y artículos deportivos.</t>
  </si>
  <si>
    <t>2900_Herramientas, refacciones y accesorios menores.</t>
  </si>
  <si>
    <t>3100_Servicios básicos.</t>
  </si>
  <si>
    <t>3200_Servicios de arrendamiento.</t>
  </si>
  <si>
    <t>3300_Servicios profesionales, científicos, técnicos y otros servicios.</t>
  </si>
  <si>
    <t>3400_Servicios financieros, bancarios y comerciales.</t>
  </si>
  <si>
    <t>3500_Servicios de instalación, reparación, mantenimiento y conservación.</t>
  </si>
  <si>
    <t>3600_Servicios de comunicación social y publicidad.</t>
  </si>
  <si>
    <t>3700_Servicios de traslado y viáticos.</t>
  </si>
  <si>
    <t>3800_Servicios oficiales.</t>
  </si>
  <si>
    <t>3900_Otros servicios generales.</t>
  </si>
  <si>
    <t>4300_Subsidios y subvenciones.</t>
  </si>
  <si>
    <t>4400_Ayudas sociales.</t>
  </si>
  <si>
    <t>5100_Mobiliario y equipo de administración.</t>
  </si>
  <si>
    <t>5200_Mobiliario y equipo educacional y recreativo.</t>
  </si>
  <si>
    <t>5300_Equipo e instrumental médico y de laboratorio.</t>
  </si>
  <si>
    <t>5600_Maquinaria, otros equipos y herramientas.</t>
  </si>
  <si>
    <t>6100_Obra pública en bienes de dominio público.</t>
  </si>
  <si>
    <t>7900_Provisiones para contingencias y otras erogaciones especiales.</t>
  </si>
  <si>
    <t>E_Prestación de Servicios Públicos</t>
  </si>
  <si>
    <t>F_Promoción y fomento</t>
  </si>
  <si>
    <t>K_Proyectos de Inversión</t>
  </si>
  <si>
    <t>M_Apoyo al proceso presupuestario y para mejorar la eficiencia institucional</t>
  </si>
  <si>
    <t>N_Desastres Naturales</t>
  </si>
  <si>
    <t>O_Apoyo a la función pública y al mejoramiento de la gestión</t>
  </si>
  <si>
    <t>P_Planeación, seguimiento y evaluación de políticas públicas</t>
  </si>
  <si>
    <t>S_Sujetos Reglas de Operación</t>
  </si>
  <si>
    <t>U_Otros Subsidios</t>
  </si>
  <si>
    <t>Suma de Devengado</t>
  </si>
  <si>
    <t>Suma de Pagado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</si>
</sst>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_);[Black]\(#,##0.0\)"/>
    <numFmt numFmtId="165" formatCode="#,##0.0"/>
    <numFmt numFmtId="166" formatCode="_-* #,##0.00\ _P_t_s_-;\-* #,##0.00\ _P_t_s_-;_-* &quot;-&quot;??\ _P_t_s_-;_-@_-"/>
    <numFmt numFmtId="167" formatCode="#,##0_);[Black]\(#,##0\)"/>
    <numFmt numFmtId="168" formatCode="_-[$€-2]* #,##0.00_-;\-[$€-2]* #,##0.00_-;_-[$€-2]* &quot;-&quot;??_-"/>
  </numFmts>
  <fonts count="87">
    <font>
      <sz val="11"/>
      <color theme="1"/>
      <name val="Calibri"/>
      <family val="2"/>
      <scheme val="minor"/>
    </font>
    <font>
      <sz val="11"/>
      <color theme="1"/>
      <name val="Calibri"/>
      <family val="2"/>
      <scheme val="minor"/>
    </font>
    <font>
      <sz val="10"/>
      <name val="Arial"/>
      <family val="2"/>
    </font>
    <font>
      <b/>
      <sz val="9"/>
      <color theme="0"/>
      <name val="Source Sans Pro"/>
      <family val="2"/>
    </font>
    <font>
      <sz val="8"/>
      <name val="Gotham Rounded Book"/>
      <family val="3"/>
    </font>
    <font>
      <b/>
      <sz val="7"/>
      <name val="Gotham Rounded Book"/>
      <family val="3"/>
    </font>
    <font>
      <sz val="7"/>
      <name val="Gotham Rounded Book"/>
      <family val="3"/>
    </font>
    <font>
      <sz val="6"/>
      <name val="Gotham Rounded Book"/>
      <family val="3"/>
    </font>
    <font>
      <sz val="10"/>
      <name val="MS Sans Serif"/>
      <family val="2"/>
    </font>
    <font>
      <sz val="5"/>
      <name val="Gotham Rounded Book"/>
      <family val="3"/>
    </font>
    <font>
      <sz val="5"/>
      <name val="Source Sans Pro"/>
      <family val="2"/>
    </font>
    <font>
      <b/>
      <sz val="5"/>
      <name val="Source Sans Pro"/>
      <family val="2"/>
    </font>
    <font>
      <sz val="8"/>
      <name val="Source Sans Pro"/>
      <family val="2"/>
    </font>
    <font>
      <b/>
      <sz val="9"/>
      <name val="Source Sans Pro"/>
      <family val="2"/>
    </font>
    <font>
      <sz val="9"/>
      <name val="Source Sans Pro"/>
      <family val="2"/>
    </font>
    <font>
      <sz val="9"/>
      <color theme="1"/>
      <name val="Source Sans Pro"/>
      <family val="2"/>
    </font>
    <font>
      <b/>
      <sz val="9"/>
      <name val="Source Sans Pro Light"/>
      <family val="2"/>
    </font>
    <font>
      <b/>
      <sz val="11"/>
      <color theme="0"/>
      <name val="Source Sans Pro"/>
      <family val="2"/>
    </font>
    <font>
      <b/>
      <sz val="12"/>
      <name val="Source Sans Pro"/>
      <family val="2"/>
    </font>
    <font>
      <b/>
      <sz val="10"/>
      <color theme="0"/>
      <name val="Source Sans Pro"/>
      <family val="2"/>
    </font>
    <font>
      <b/>
      <sz val="9.5"/>
      <name val="Source Sans Pro"/>
      <family val="2"/>
    </font>
    <font>
      <b/>
      <sz val="10"/>
      <name val="Source Sans Pro"/>
      <family val="2"/>
    </font>
    <font>
      <sz val="10"/>
      <name val="Source Sans Pro"/>
      <family val="2"/>
    </font>
    <font>
      <sz val="11"/>
      <color theme="1"/>
      <name val="Gotham Rounded Book"/>
      <family val="3"/>
    </font>
    <font>
      <sz val="11"/>
      <color theme="1"/>
      <name val="Source Sans Pro"/>
      <family val="2"/>
    </font>
    <font>
      <sz val="10"/>
      <name val="Arial"/>
      <family val="2"/>
    </font>
    <font>
      <sz val="10"/>
      <name val="Gotham Rounded Book"/>
      <family val="3"/>
    </font>
    <font>
      <b/>
      <sz val="10"/>
      <name val="Gotham Rounded Book"/>
      <family val="3"/>
    </font>
    <font>
      <b/>
      <sz val="11"/>
      <color theme="1"/>
      <name val="Source Sans Pro"/>
      <family val="2"/>
    </font>
    <font>
      <sz val="8"/>
      <color rgb="FF000000"/>
      <name val="Source Sans Pro"/>
      <family val="2"/>
    </font>
    <font>
      <b/>
      <sz val="8"/>
      <color rgb="FF000000"/>
      <name val="Source Sans Pro"/>
      <family val="2"/>
    </font>
    <font>
      <sz val="9"/>
      <color rgb="FF000000"/>
      <name val="Source Sans Pro"/>
      <family val="2"/>
    </font>
    <font>
      <b/>
      <sz val="9"/>
      <color rgb="FF000000"/>
      <name val="Source Sans Pro"/>
      <family val="2"/>
    </font>
    <font>
      <sz val="9"/>
      <color theme="1"/>
      <name val="Gotham Rounded Book"/>
      <family val="3"/>
    </font>
    <font>
      <b/>
      <sz val="11"/>
      <color theme="1"/>
      <name val="Source Sans Pro Light"/>
      <family val="2"/>
    </font>
    <font>
      <sz val="11"/>
      <color theme="0"/>
      <name val="Source Sans Pro Light"/>
      <family val="2"/>
    </font>
    <font>
      <b/>
      <sz val="10"/>
      <color theme="0"/>
      <name val="Source Sans Pro Light"/>
      <family val="2"/>
    </font>
    <font>
      <sz val="9"/>
      <color rgb="FF000000"/>
      <name val="Source Sans Pro Light"/>
      <family val="2"/>
    </font>
    <font>
      <sz val="11"/>
      <color theme="1"/>
      <name val="Source Sans Pro Light"/>
      <family val="2"/>
    </font>
    <font>
      <b/>
      <sz val="10"/>
      <name val="Source Sans Pro Light"/>
      <family val="2"/>
    </font>
    <font>
      <sz val="10"/>
      <color theme="1"/>
      <name val="Source Sans Pro Light"/>
      <family val="2"/>
    </font>
    <font>
      <sz val="9"/>
      <color theme="1"/>
      <name val="Source Sans Pro Light"/>
      <family val="2"/>
    </font>
    <font>
      <sz val="10"/>
      <color theme="1"/>
      <name val="Gotham Rounded Book"/>
      <family val="3"/>
    </font>
    <font>
      <sz val="8"/>
      <name val="Palatino Linotype"/>
      <family val="1"/>
    </font>
    <font>
      <sz val="6"/>
      <name val="Palatino Linotype"/>
      <family val="1"/>
    </font>
    <font>
      <sz val="7"/>
      <name val="Palatino Linotype"/>
      <family val="1"/>
    </font>
    <font>
      <b/>
      <sz val="7"/>
      <color indexed="18"/>
      <name val="Palatino Linotype"/>
      <family val="1"/>
    </font>
    <font>
      <b/>
      <sz val="6"/>
      <name val="Gotham Rounded Book"/>
      <family val="3"/>
    </font>
    <font>
      <b/>
      <sz val="8"/>
      <color theme="0"/>
      <name val="Source Sans Pro"/>
      <family val="2"/>
    </font>
    <font>
      <sz val="6"/>
      <name val="Source Sans Pro"/>
      <family val="2"/>
    </font>
    <font>
      <b/>
      <sz val="6"/>
      <name val="Source Sans Pro"/>
      <family val="2"/>
    </font>
    <font>
      <sz val="4"/>
      <name val="Source Sans Pro"/>
      <family val="2"/>
    </font>
    <font>
      <b/>
      <sz val="5"/>
      <color theme="1"/>
      <name val="Source Sans Pro"/>
      <family val="2"/>
    </font>
    <font>
      <b/>
      <sz val="5"/>
      <color theme="1"/>
      <name val="Gotham Rounded Book"/>
      <family val="3"/>
    </font>
    <font>
      <sz val="10"/>
      <name val="Palatino Linotype"/>
      <family val="1"/>
    </font>
    <font>
      <sz val="7.5"/>
      <color theme="0"/>
      <name val="Source Sans Pro"/>
      <family val="2"/>
    </font>
    <font>
      <b/>
      <sz val="7.5"/>
      <color theme="0"/>
      <name val="Source Sans Pro"/>
      <family val="2"/>
    </font>
    <font>
      <b/>
      <u/>
      <sz val="5"/>
      <name val="Source Sans Pro"/>
      <family val="2"/>
    </font>
    <font>
      <sz val="5"/>
      <color theme="1"/>
      <name val="Source Sans Pro"/>
      <family val="2"/>
    </font>
    <font>
      <sz val="3"/>
      <name val="Source Sans Pro"/>
      <family val="2"/>
    </font>
    <font>
      <b/>
      <sz val="4"/>
      <name val="Source Sans Pro"/>
      <family val="2"/>
    </font>
    <font>
      <sz val="8"/>
      <color theme="0"/>
      <name val="Source Sans Pro"/>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6F7271"/>
      <name val="Source Sans Pro"/>
      <family val="2"/>
    </font>
    <font>
      <sz val="11"/>
      <color indexed="8"/>
      <name val="Calibri"/>
      <family val="2"/>
    </font>
    <font>
      <b/>
      <sz val="18"/>
      <color theme="3"/>
      <name val="Calibri Light"/>
      <family val="2"/>
      <scheme val="major"/>
    </font>
    <font>
      <sz val="11"/>
      <color rgb="FF9C6500"/>
      <name val="Calibri"/>
      <family val="2"/>
      <scheme val="minor"/>
    </font>
    <font>
      <sz val="12"/>
      <name val="Arial"/>
      <family val="2"/>
    </font>
    <font>
      <sz val="8"/>
      <name val="Arial"/>
      <family val="2"/>
    </font>
    <font>
      <sz val="5"/>
      <color theme="5" tint="0.39997558519241921"/>
      <name val="Gotham Rounded Book"/>
      <family val="3"/>
    </font>
    <font>
      <b/>
      <sz val="6"/>
      <name val="Palatino Linotype"/>
      <family val="1"/>
    </font>
    <font>
      <b/>
      <sz val="8"/>
      <name val="Gotham Rounded Book"/>
      <family val="3"/>
    </font>
    <font>
      <sz val="11"/>
      <color theme="0"/>
      <name val="Calibri"/>
      <family val="2"/>
    </font>
    <font>
      <sz val="5"/>
      <color theme="1" tint="0.14999847407452621"/>
      <name val="Gotham Rounded Book"/>
      <family val="3"/>
    </font>
  </fonts>
  <fills count="46">
    <fill>
      <patternFill patternType="none"/>
    </fill>
    <fill>
      <patternFill patternType="gray125"/>
    </fill>
    <fill>
      <patternFill patternType="solid">
        <fgColor theme="0"/>
        <bgColor indexed="64"/>
      </patternFill>
    </fill>
    <fill>
      <patternFill patternType="solid">
        <fgColor rgb="FF00AE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indexed="9"/>
        <bgColor indexed="64"/>
      </patternFill>
    </fill>
    <fill>
      <patternFill patternType="solid">
        <fgColor rgb="FF691C2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249977111117893"/>
        <bgColor indexed="64"/>
      </patternFill>
    </fill>
    <fill>
      <patternFill patternType="solid">
        <fgColor theme="3"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theme="5" tint="0.59999389629810485"/>
        <bgColor indexed="64"/>
      </patternFill>
    </fill>
    <fill>
      <patternFill patternType="solid">
        <fgColor theme="8" tint="0.39997558519241921"/>
        <bgColor indexed="64"/>
      </patternFill>
    </fill>
  </fills>
  <borders count="4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style="thin">
        <color rgb="FFBC955C"/>
      </top>
      <bottom style="thin">
        <color rgb="FFBC955C"/>
      </bottom>
      <diagonal/>
    </border>
    <border>
      <left style="hair">
        <color auto="1"/>
      </left>
      <right style="hair">
        <color auto="1"/>
      </right>
      <top style="hair">
        <color auto="1"/>
      </top>
      <bottom style="hair">
        <color auto="1"/>
      </bottom>
      <diagonal/>
    </border>
  </borders>
  <cellStyleXfs count="103">
    <xf numFmtId="0" fontId="0" fillId="0" borderId="0"/>
    <xf numFmtId="0" fontId="2" fillId="0" borderId="0"/>
    <xf numFmtId="0" fontId="8" fillId="0" borderId="0"/>
    <xf numFmtId="0" fontId="2" fillId="0" borderId="0"/>
    <xf numFmtId="43" fontId="1" fillId="0" borderId="0" applyFont="0" applyFill="0" applyBorder="0" applyAlignment="0" applyProtection="0"/>
    <xf numFmtId="0" fontId="1" fillId="0" borderId="0"/>
    <xf numFmtId="0" fontId="2" fillId="0" borderId="0"/>
    <xf numFmtId="166" fontId="2" fillId="0" borderId="0" applyFont="0" applyFill="0" applyBorder="0" applyAlignment="0" applyProtection="0"/>
    <xf numFmtId="0" fontId="2" fillId="0" borderId="0" applyFont="0" applyFill="0" applyBorder="0" applyAlignment="0" applyProtection="0"/>
    <xf numFmtId="0" fontId="1" fillId="0" borderId="0"/>
    <xf numFmtId="0" fontId="25" fillId="0" borderId="0"/>
    <xf numFmtId="0" fontId="2" fillId="0" borderId="0"/>
    <xf numFmtId="0" fontId="1" fillId="0" borderId="0"/>
    <xf numFmtId="0" fontId="2" fillId="0" borderId="0"/>
    <xf numFmtId="43" fontId="1"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1"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 fillId="0" borderId="0"/>
    <xf numFmtId="43" fontId="77" fillId="0" borderId="0" applyFont="0" applyFill="0" applyBorder="0" applyAlignment="0" applyProtection="0"/>
    <xf numFmtId="0" fontId="2" fillId="0" borderId="0"/>
    <xf numFmtId="0" fontId="2" fillId="0" borderId="0" applyFont="0" applyFill="0" applyBorder="0" applyAlignment="0" applyProtection="0"/>
    <xf numFmtId="43" fontId="77"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75" fillId="18" borderId="0" applyNumberFormat="0" applyBorder="0" applyAlignment="0" applyProtection="0"/>
    <xf numFmtId="0" fontId="75" fillId="22" borderId="0" applyNumberFormat="0" applyBorder="0" applyAlignment="0" applyProtection="0"/>
    <xf numFmtId="0" fontId="75" fillId="26" borderId="0" applyNumberFormat="0" applyBorder="0" applyAlignment="0" applyProtection="0"/>
    <xf numFmtId="0" fontId="75" fillId="30" borderId="0" applyNumberFormat="0" applyBorder="0" applyAlignment="0" applyProtection="0"/>
    <xf numFmtId="0" fontId="75" fillId="34" borderId="0" applyNumberFormat="0" applyBorder="0" applyAlignment="0" applyProtection="0"/>
    <xf numFmtId="0" fontId="75" fillId="38" borderId="0" applyNumberFormat="0" applyBorder="0" applyAlignment="0" applyProtection="0"/>
    <xf numFmtId="0" fontId="65" fillId="8" borderId="0" applyNumberFormat="0" applyBorder="0" applyAlignment="0" applyProtection="0"/>
    <xf numFmtId="0" fontId="69" fillId="12" borderId="40" applyNumberFormat="0" applyAlignment="0" applyProtection="0"/>
    <xf numFmtId="0" fontId="71" fillId="13" borderId="43" applyNumberFormat="0" applyAlignment="0" applyProtection="0"/>
    <xf numFmtId="0" fontId="70" fillId="0" borderId="42" applyNumberFormat="0" applyFill="0" applyAlignment="0" applyProtection="0"/>
    <xf numFmtId="0" fontId="64" fillId="0" borderId="0" applyNumberFormat="0" applyFill="0" applyBorder="0" applyAlignment="0" applyProtection="0"/>
    <xf numFmtId="0" fontId="75" fillId="15" borderId="0" applyNumberFormat="0" applyBorder="0" applyAlignment="0" applyProtection="0"/>
    <xf numFmtId="0" fontId="75" fillId="19" borderId="0" applyNumberFormat="0" applyBorder="0" applyAlignment="0" applyProtection="0"/>
    <xf numFmtId="0" fontId="75" fillId="23" borderId="0" applyNumberFormat="0" applyBorder="0" applyAlignment="0" applyProtection="0"/>
    <xf numFmtId="0" fontId="75" fillId="27" borderId="0" applyNumberFormat="0" applyBorder="0" applyAlignment="0" applyProtection="0"/>
    <xf numFmtId="0" fontId="75" fillId="31" borderId="0" applyNumberFormat="0" applyBorder="0" applyAlignment="0" applyProtection="0"/>
    <xf numFmtId="0" fontId="75" fillId="35" borderId="0" applyNumberFormat="0" applyBorder="0" applyAlignment="0" applyProtection="0"/>
    <xf numFmtId="0" fontId="67" fillId="11" borderId="40" applyNumberFormat="0" applyAlignment="0" applyProtection="0"/>
    <xf numFmtId="168" fontId="2" fillId="0" borderId="0" applyFont="0" applyFill="0" applyBorder="0" applyAlignment="0" applyProtection="0"/>
    <xf numFmtId="0" fontId="77" fillId="0" borderId="0"/>
    <xf numFmtId="0" fontId="66" fillId="9" borderId="0" applyNumberFormat="0" applyBorder="0" applyAlignment="0" applyProtection="0"/>
    <xf numFmtId="43" fontId="2" fillId="0" borderId="0" applyFont="0" applyFill="0" applyBorder="0" applyAlignment="0" applyProtection="0"/>
    <xf numFmtId="0" fontId="79" fillId="10" borderId="0" applyNumberFormat="0" applyBorder="0" applyAlignment="0" applyProtection="0"/>
    <xf numFmtId="0" fontId="2" fillId="0" borderId="0"/>
    <xf numFmtId="0" fontId="2" fillId="0" borderId="0"/>
    <xf numFmtId="0" fontId="2" fillId="0" borderId="0"/>
    <xf numFmtId="0" fontId="2" fillId="0" borderId="0"/>
    <xf numFmtId="0" fontId="77" fillId="0" borderId="0"/>
    <xf numFmtId="0" fontId="2" fillId="0" borderId="0"/>
    <xf numFmtId="0" fontId="80" fillId="0" borderId="0"/>
    <xf numFmtId="0" fontId="2" fillId="0" borderId="0"/>
    <xf numFmtId="0" fontId="80" fillId="0" borderId="0"/>
    <xf numFmtId="0" fontId="2" fillId="0" borderId="0"/>
    <xf numFmtId="0" fontId="2" fillId="0" borderId="0"/>
    <xf numFmtId="0" fontId="2" fillId="0" borderId="0"/>
    <xf numFmtId="0" fontId="2" fillId="0" borderId="0"/>
    <xf numFmtId="0" fontId="77" fillId="0" borderId="0"/>
    <xf numFmtId="0" fontId="1" fillId="14" borderId="44" applyNumberFormat="0" applyFont="0" applyAlignment="0" applyProtection="0"/>
    <xf numFmtId="0" fontId="77" fillId="39" borderId="44" applyNumberFormat="0" applyFont="0" applyAlignment="0" applyProtection="0"/>
    <xf numFmtId="0" fontId="68" fillId="12" borderId="41"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62" fillId="0" borderId="37" applyNumberFormat="0" applyFill="0" applyAlignment="0" applyProtection="0"/>
    <xf numFmtId="0" fontId="63" fillId="0" borderId="38" applyNumberFormat="0" applyFill="0" applyAlignment="0" applyProtection="0"/>
    <xf numFmtId="0" fontId="64" fillId="0" borderId="39" applyNumberFormat="0" applyFill="0" applyAlignment="0" applyProtection="0"/>
    <xf numFmtId="0" fontId="78" fillId="0" borderId="0" applyNumberFormat="0" applyFill="0" applyBorder="0" applyAlignment="0" applyProtection="0"/>
    <xf numFmtId="0" fontId="74" fillId="0" borderId="45" applyNumberFormat="0" applyFill="0" applyAlignment="0" applyProtection="0"/>
    <xf numFmtId="0" fontId="81" fillId="0" borderId="0"/>
  </cellStyleXfs>
  <cellXfs count="428">
    <xf numFmtId="0" fontId="0" fillId="0" borderId="0" xfId="0"/>
    <xf numFmtId="0" fontId="20" fillId="0" borderId="0" xfId="3" applyFont="1" applyAlignment="1" applyProtection="1">
      <alignment vertical="center" wrapText="1"/>
      <protection locked="0"/>
    </xf>
    <xf numFmtId="0" fontId="26" fillId="0" borderId="0" xfId="6" applyFont="1"/>
    <xf numFmtId="0" fontId="22" fillId="0" borderId="0" xfId="6" applyFont="1"/>
    <xf numFmtId="0" fontId="14" fillId="0" borderId="7" xfId="6" applyFont="1" applyBorder="1" applyAlignment="1">
      <alignment horizontal="justify" vertical="center"/>
    </xf>
    <xf numFmtId="0" fontId="14" fillId="0" borderId="8" xfId="6" applyFont="1" applyBorder="1" applyAlignment="1">
      <alignment horizontal="justify" vertical="center"/>
    </xf>
    <xf numFmtId="0" fontId="13" fillId="0" borderId="0" xfId="6" applyFont="1" applyAlignment="1">
      <alignment horizontal="left" vertical="top"/>
    </xf>
    <xf numFmtId="0" fontId="13" fillId="0" borderId="0" xfId="6" applyFont="1" applyAlignment="1">
      <alignment horizontal="center" vertical="top"/>
    </xf>
    <xf numFmtId="0" fontId="14" fillId="0" borderId="0" xfId="6" applyFont="1" applyAlignment="1">
      <alignment vertical="top"/>
    </xf>
    <xf numFmtId="0" fontId="14" fillId="0" borderId="0" xfId="6" applyFont="1" applyAlignment="1">
      <alignment horizontal="center" vertical="top"/>
    </xf>
    <xf numFmtId="0" fontId="21" fillId="0" borderId="0" xfId="6" applyFont="1"/>
    <xf numFmtId="0" fontId="21" fillId="0" borderId="0" xfId="6" applyFont="1" applyAlignment="1">
      <alignment horizontal="center"/>
    </xf>
    <xf numFmtId="0" fontId="27" fillId="0" borderId="0" xfId="6" applyFont="1" applyAlignment="1">
      <alignment horizontal="center"/>
    </xf>
    <xf numFmtId="0" fontId="27" fillId="0" borderId="0" xfId="6" applyFont="1"/>
    <xf numFmtId="0" fontId="39" fillId="0" borderId="0" xfId="6" applyFont="1"/>
    <xf numFmtId="0" fontId="39" fillId="0" borderId="0" xfId="15" applyFont="1" applyAlignment="1">
      <alignment vertical="top"/>
    </xf>
    <xf numFmtId="0" fontId="16" fillId="0" borderId="0" xfId="3" applyFont="1"/>
    <xf numFmtId="0" fontId="39" fillId="0" borderId="0" xfId="3" applyFont="1" applyAlignment="1">
      <alignment vertical="top"/>
    </xf>
    <xf numFmtId="0" fontId="23" fillId="2" borderId="0" xfId="23" applyFont="1" applyFill="1" applyAlignment="1">
      <alignment vertical="center"/>
    </xf>
    <xf numFmtId="0" fontId="18" fillId="0" borderId="9" xfId="22" applyFont="1" applyBorder="1" applyAlignment="1">
      <alignment horizontal="center" vertical="center" wrapText="1"/>
    </xf>
    <xf numFmtId="0" fontId="26" fillId="0" borderId="0" xfId="22" applyFont="1"/>
    <xf numFmtId="0" fontId="28" fillId="0" borderId="9" xfId="23" applyFont="1" applyBorder="1" applyAlignment="1">
      <alignment horizontal="justify" vertical="center"/>
    </xf>
    <xf numFmtId="0" fontId="23" fillId="2" borderId="0" xfId="23" applyFont="1" applyFill="1"/>
    <xf numFmtId="0" fontId="29" fillId="2" borderId="12" xfId="23" applyFont="1" applyFill="1" applyBorder="1" applyAlignment="1">
      <alignment horizontal="justify" vertical="center" wrapText="1"/>
    </xf>
    <xf numFmtId="0" fontId="30" fillId="2" borderId="12" xfId="23" applyFont="1" applyFill="1" applyBorder="1" applyAlignment="1">
      <alignment horizontal="center" vertical="center" wrapText="1"/>
    </xf>
    <xf numFmtId="0" fontId="24" fillId="2" borderId="0" xfId="23" applyFont="1" applyFill="1"/>
    <xf numFmtId="0" fontId="23" fillId="2" borderId="0" xfId="25" applyFont="1" applyFill="1" applyAlignment="1">
      <alignment vertical="top"/>
    </xf>
    <xf numFmtId="0" fontId="28" fillId="2" borderId="0" xfId="25" applyFont="1" applyFill="1" applyAlignment="1">
      <alignment horizontal="center" vertical="center"/>
    </xf>
    <xf numFmtId="0" fontId="24" fillId="2" borderId="0" xfId="25" applyFont="1" applyFill="1" applyAlignment="1">
      <alignment vertical="top"/>
    </xf>
    <xf numFmtId="0" fontId="31" fillId="2" borderId="24" xfId="25" applyFont="1" applyFill="1" applyBorder="1" applyAlignment="1">
      <alignment horizontal="left" vertical="center" wrapText="1"/>
    </xf>
    <xf numFmtId="0" fontId="31" fillId="2" borderId="0" xfId="25" applyFont="1" applyFill="1" applyAlignment="1">
      <alignment vertical="center" wrapText="1"/>
    </xf>
    <xf numFmtId="0" fontId="15" fillId="2" borderId="0" xfId="25" applyFont="1" applyFill="1" applyAlignment="1">
      <alignment vertical="top"/>
    </xf>
    <xf numFmtId="0" fontId="31" fillId="2" borderId="0" xfId="25" applyFont="1" applyFill="1" applyAlignment="1">
      <alignment horizontal="justify" vertical="top" wrapText="1"/>
    </xf>
    <xf numFmtId="0" fontId="31" fillId="2" borderId="0" xfId="25" applyFont="1" applyFill="1" applyAlignment="1">
      <alignment vertical="top" wrapText="1"/>
    </xf>
    <xf numFmtId="0" fontId="33" fillId="2" borderId="0" xfId="25" applyFont="1" applyFill="1" applyAlignment="1">
      <alignment vertical="top"/>
    </xf>
    <xf numFmtId="0" fontId="31" fillId="2" borderId="29" xfId="25" applyFont="1" applyFill="1" applyBorder="1" applyAlignment="1">
      <alignment horizontal="justify" vertical="top" wrapText="1"/>
    </xf>
    <xf numFmtId="0" fontId="31" fillId="2" borderId="20" xfId="25" applyFont="1" applyFill="1" applyBorder="1" applyAlignment="1">
      <alignment horizontal="justify" vertical="top" wrapText="1"/>
    </xf>
    <xf numFmtId="0" fontId="31" fillId="2" borderId="30" xfId="25" applyFont="1" applyFill="1" applyBorder="1" applyAlignment="1">
      <alignment horizontal="justify" vertical="top" wrapText="1"/>
    </xf>
    <xf numFmtId="0" fontId="31" fillId="2" borderId="13" xfId="25" applyFont="1" applyFill="1" applyBorder="1" applyAlignment="1">
      <alignment horizontal="left" vertical="top" wrapText="1"/>
    </xf>
    <xf numFmtId="0" fontId="23" fillId="2" borderId="0" xfId="26" applyFont="1" applyFill="1" applyAlignment="1">
      <alignment vertical="center"/>
    </xf>
    <xf numFmtId="0" fontId="23" fillId="2" borderId="0" xfId="26" applyFont="1" applyFill="1"/>
    <xf numFmtId="43" fontId="37" fillId="2" borderId="12" xfId="27" quotePrefix="1" applyFont="1" applyFill="1" applyBorder="1" applyAlignment="1">
      <alignment horizontal="center" vertical="center" wrapText="1"/>
    </xf>
    <xf numFmtId="0" fontId="38" fillId="2" borderId="0" xfId="26" applyFont="1" applyFill="1"/>
    <xf numFmtId="0" fontId="23" fillId="0" borderId="0" xfId="26" applyFont="1" applyAlignment="1">
      <alignment horizontal="center" vertical="center"/>
    </xf>
    <xf numFmtId="0" fontId="38" fillId="0" borderId="0" xfId="26" applyFont="1" applyAlignment="1">
      <alignment horizontal="center" vertical="center"/>
    </xf>
    <xf numFmtId="43" fontId="38" fillId="0" borderId="0" xfId="26" applyNumberFormat="1" applyFont="1"/>
    <xf numFmtId="0" fontId="40" fillId="0" borderId="14" xfId="26" applyFont="1" applyBorder="1" applyAlignment="1">
      <alignment horizontal="center" vertical="center"/>
    </xf>
    <xf numFmtId="0" fontId="41" fillId="0" borderId="14" xfId="26" applyFont="1" applyBorder="1" applyAlignment="1">
      <alignment horizontal="left" vertical="center" wrapText="1"/>
    </xf>
    <xf numFmtId="0" fontId="41" fillId="0" borderId="14" xfId="26" applyFont="1" applyBorder="1" applyAlignment="1">
      <alignment horizontal="center" vertical="center" wrapText="1"/>
    </xf>
    <xf numFmtId="0" fontId="41" fillId="0" borderId="14" xfId="26" applyFont="1" applyBorder="1" applyAlignment="1">
      <alignment horizontal="justify" vertical="center" wrapText="1"/>
    </xf>
    <xf numFmtId="0" fontId="41" fillId="0" borderId="12" xfId="26" applyFont="1" applyBorder="1" applyAlignment="1">
      <alignment horizontal="center" vertical="center" wrapText="1"/>
    </xf>
    <xf numFmtId="0" fontId="42" fillId="0" borderId="0" xfId="26" applyFont="1" applyAlignment="1">
      <alignment horizontal="center" vertical="center"/>
    </xf>
    <xf numFmtId="0" fontId="44" fillId="0" borderId="0" xfId="1" applyFont="1" applyFill="1" applyAlignment="1" applyProtection="1">
      <alignment vertical="center"/>
      <protection locked="0"/>
    </xf>
    <xf numFmtId="0" fontId="45" fillId="0" borderId="0" xfId="1" applyFont="1" applyFill="1" applyAlignment="1" applyProtection="1">
      <alignment vertical="center"/>
      <protection locked="0"/>
    </xf>
    <xf numFmtId="0" fontId="46" fillId="0" borderId="0" xfId="1" applyFont="1" applyFill="1" applyBorder="1" applyAlignment="1" applyProtection="1">
      <alignment vertical="center"/>
      <protection locked="0"/>
    </xf>
    <xf numFmtId="0" fontId="3" fillId="3" borderId="0" xfId="0" applyFont="1" applyFill="1" applyBorder="1" applyAlignment="1" applyProtection="1">
      <alignment horizontal="centerContinuous" vertical="center"/>
      <protection locked="0"/>
    </xf>
    <xf numFmtId="0" fontId="3" fillId="3" borderId="0" xfId="1" applyFont="1" applyFill="1" applyAlignment="1" applyProtection="1">
      <alignment horizontal="centerContinuous" vertical="center"/>
      <protection locked="0"/>
    </xf>
    <xf numFmtId="0" fontId="4" fillId="0" borderId="0" xfId="1" quotePrefix="1" applyFont="1" applyAlignment="1" applyProtection="1">
      <alignment horizontal="centerContinuous" vertical="center"/>
      <protection locked="0"/>
    </xf>
    <xf numFmtId="0" fontId="4" fillId="0" borderId="0" xfId="1" applyFont="1" applyAlignment="1" applyProtection="1">
      <alignment vertical="center"/>
      <protection locked="0"/>
    </xf>
    <xf numFmtId="0" fontId="47" fillId="0" borderId="0" xfId="1" applyFont="1" applyAlignment="1" applyProtection="1">
      <alignment horizontal="centerContinuous" vertical="center"/>
      <protection locked="0"/>
    </xf>
    <xf numFmtId="0" fontId="7" fillId="0" borderId="0" xfId="1" applyFont="1" applyAlignment="1" applyProtection="1">
      <alignment horizontal="centerContinuous" vertical="center"/>
      <protection locked="0"/>
    </xf>
    <xf numFmtId="0" fontId="6" fillId="0" borderId="0" xfId="1" quotePrefix="1" applyFont="1" applyAlignment="1" applyProtection="1">
      <alignment horizontal="centerContinuous" vertical="center"/>
      <protection locked="0"/>
    </xf>
    <xf numFmtId="0" fontId="6" fillId="0" borderId="0" xfId="1" applyFont="1" applyAlignment="1" applyProtection="1">
      <alignment vertical="center"/>
      <protection locked="0"/>
    </xf>
    <xf numFmtId="0" fontId="5" fillId="0" borderId="0" xfId="2" applyFont="1" applyFill="1" applyBorder="1" applyProtection="1">
      <protection locked="0"/>
    </xf>
    <xf numFmtId="0" fontId="5" fillId="0" borderId="0" xfId="2" applyFont="1" applyProtection="1">
      <protection locked="0"/>
    </xf>
    <xf numFmtId="0" fontId="49" fillId="0" borderId="0" xfId="2" applyFont="1" applyBorder="1" applyAlignment="1" applyProtection="1">
      <alignment vertical="center"/>
      <protection locked="0"/>
    </xf>
    <xf numFmtId="0" fontId="49" fillId="0" borderId="0" xfId="2" applyFont="1" applyBorder="1" applyAlignment="1" applyProtection="1">
      <alignment horizontal="center" vertical="center"/>
      <protection locked="0"/>
    </xf>
    <xf numFmtId="167" fontId="49" fillId="0" borderId="0" xfId="2" applyNumberFormat="1" applyFont="1" applyFill="1" applyBorder="1" applyAlignment="1" applyProtection="1">
      <alignment vertical="center"/>
      <protection locked="0"/>
    </xf>
    <xf numFmtId="0" fontId="49" fillId="0" borderId="0" xfId="2" applyFont="1" applyBorder="1" applyProtection="1">
      <protection locked="0"/>
    </xf>
    <xf numFmtId="0" fontId="7" fillId="0" borderId="0" xfId="2" applyFont="1" applyProtection="1">
      <protection locked="0"/>
    </xf>
    <xf numFmtId="0" fontId="26" fillId="0" borderId="0" xfId="2" applyFont="1" applyProtection="1">
      <protection locked="0"/>
    </xf>
    <xf numFmtId="0" fontId="49" fillId="0" borderId="34" xfId="2" applyFont="1" applyBorder="1" applyAlignment="1" applyProtection="1">
      <alignment vertical="center"/>
      <protection locked="0"/>
    </xf>
    <xf numFmtId="0" fontId="49" fillId="0" borderId="34" xfId="2" applyFont="1" applyBorder="1" applyAlignment="1" applyProtection="1">
      <alignment horizontal="center" vertical="center"/>
      <protection locked="0"/>
    </xf>
    <xf numFmtId="0" fontId="49" fillId="0" borderId="0" xfId="2" applyFont="1" applyProtection="1"/>
    <xf numFmtId="0" fontId="49" fillId="0" borderId="0" xfId="2" applyFont="1" applyProtection="1">
      <protection locked="0"/>
    </xf>
    <xf numFmtId="0" fontId="49" fillId="0" borderId="0" xfId="2" applyFont="1" applyFill="1" applyBorder="1" applyAlignment="1" applyProtection="1">
      <alignment vertical="center"/>
      <protection locked="0"/>
    </xf>
    <xf numFmtId="0" fontId="49" fillId="0" borderId="0" xfId="2" applyFont="1" applyFill="1" applyBorder="1" applyAlignment="1" applyProtection="1">
      <alignment horizontal="center" vertical="center"/>
      <protection locked="0"/>
    </xf>
    <xf numFmtId="0" fontId="49" fillId="0" borderId="11" xfId="2" applyFont="1" applyBorder="1" applyAlignment="1" applyProtection="1">
      <alignment vertical="center"/>
      <protection locked="0"/>
    </xf>
    <xf numFmtId="0" fontId="50" fillId="0" borderId="11" xfId="2" applyFont="1" applyBorder="1" applyAlignment="1" applyProtection="1">
      <alignment horizontal="centerContinuous" vertical="center"/>
      <protection locked="0"/>
    </xf>
    <xf numFmtId="0" fontId="49" fillId="0" borderId="11" xfId="2" applyFont="1" applyBorder="1" applyAlignment="1" applyProtection="1">
      <alignment horizontal="centerContinuous" vertical="center"/>
      <protection locked="0"/>
    </xf>
    <xf numFmtId="167" fontId="49" fillId="0" borderId="11" xfId="2" applyNumberFormat="1" applyFont="1" applyFill="1" applyBorder="1" applyAlignment="1" applyProtection="1">
      <alignment vertical="center"/>
      <protection locked="0"/>
    </xf>
    <xf numFmtId="0" fontId="49" fillId="0" borderId="1" xfId="2" applyFont="1" applyBorder="1" applyAlignment="1" applyProtection="1">
      <alignment vertical="center"/>
      <protection locked="0"/>
    </xf>
    <xf numFmtId="0" fontId="49" fillId="0" borderId="1" xfId="2" applyFont="1" applyBorder="1" applyAlignment="1" applyProtection="1">
      <alignment horizontal="center" vertical="center"/>
      <protection locked="0"/>
    </xf>
    <xf numFmtId="167" fontId="49" fillId="0" borderId="1" xfId="2" applyNumberFormat="1" applyFont="1" applyFill="1" applyBorder="1" applyAlignment="1" applyProtection="1">
      <alignment vertical="center"/>
      <protection locked="0"/>
    </xf>
    <xf numFmtId="40" fontId="49" fillId="0" borderId="0" xfId="2" applyNumberFormat="1" applyFont="1" applyFill="1" applyBorder="1" applyAlignment="1" applyProtection="1">
      <alignment vertical="center"/>
      <protection locked="0"/>
    </xf>
    <xf numFmtId="0" fontId="51" fillId="0" borderId="0" xfId="1" applyFont="1" applyFill="1" applyBorder="1" applyAlignment="1" applyProtection="1">
      <alignment horizontal="centerContinuous" vertical="center"/>
      <protection locked="0"/>
    </xf>
    <xf numFmtId="0" fontId="49" fillId="0" borderId="0" xfId="2" applyFont="1" applyBorder="1" applyAlignment="1" applyProtection="1">
      <alignment horizontal="centerContinuous" vertical="center"/>
      <protection locked="0"/>
    </xf>
    <xf numFmtId="40" fontId="49" fillId="0" borderId="0" xfId="2" applyNumberFormat="1" applyFont="1" applyBorder="1" applyAlignment="1" applyProtection="1">
      <alignment horizontal="centerContinuous" vertical="center"/>
      <protection locked="0"/>
    </xf>
    <xf numFmtId="0" fontId="50" fillId="0" borderId="0" xfId="2" applyFont="1" applyBorder="1" applyAlignment="1" applyProtection="1">
      <alignment horizontal="left" vertical="center"/>
      <protection locked="0"/>
    </xf>
    <xf numFmtId="0" fontId="52" fillId="0" borderId="0" xfId="0" applyFont="1" applyFill="1" applyBorder="1" applyAlignment="1" applyProtection="1">
      <alignment horizontal="right" vertical="center"/>
      <protection locked="0"/>
    </xf>
    <xf numFmtId="0" fontId="50" fillId="0" borderId="0" xfId="2" applyFont="1" applyBorder="1" applyAlignment="1" applyProtection="1">
      <alignment horizontal="right" vertical="center"/>
      <protection locked="0"/>
    </xf>
    <xf numFmtId="0" fontId="7" fillId="0" borderId="0" xfId="2" applyFont="1" applyAlignment="1" applyProtection="1">
      <alignment vertical="center"/>
      <protection locked="0"/>
    </xf>
    <xf numFmtId="0" fontId="26" fillId="0" borderId="0" xfId="2" applyFont="1" applyAlignment="1" applyProtection="1">
      <alignment vertical="center"/>
      <protection locked="0"/>
    </xf>
    <xf numFmtId="0" fontId="47" fillId="0" borderId="0" xfId="2" applyFont="1" applyBorder="1" applyAlignment="1" applyProtection="1">
      <alignment horizontal="left" vertical="center"/>
      <protection locked="0"/>
    </xf>
    <xf numFmtId="0" fontId="7" fillId="0" borderId="0" xfId="2" applyFont="1" applyBorder="1" applyAlignment="1" applyProtection="1">
      <alignment vertical="center"/>
      <protection locked="0"/>
    </xf>
    <xf numFmtId="0" fontId="47" fillId="0" borderId="0" xfId="2" applyFont="1" applyBorder="1" applyAlignment="1" applyProtection="1">
      <alignment horizontal="right" vertical="center"/>
      <protection locked="0"/>
    </xf>
    <xf numFmtId="0" fontId="7" fillId="0" borderId="0" xfId="2" applyFont="1" applyProtection="1"/>
    <xf numFmtId="0" fontId="44" fillId="0" borderId="0" xfId="2" applyFont="1" applyProtection="1">
      <protection locked="0"/>
    </xf>
    <xf numFmtId="0" fontId="54" fillId="0" borderId="0" xfId="2" applyFont="1" applyProtection="1">
      <protection locked="0"/>
    </xf>
    <xf numFmtId="0" fontId="43" fillId="0" borderId="0" xfId="1" applyFont="1" applyAlignment="1" applyProtection="1">
      <alignment vertical="center"/>
      <protection locked="0"/>
    </xf>
    <xf numFmtId="0" fontId="45" fillId="0" borderId="0" xfId="1" applyFont="1" applyAlignment="1" applyProtection="1">
      <alignment vertical="center"/>
      <protection locked="0"/>
    </xf>
    <xf numFmtId="0" fontId="46" fillId="0" borderId="0" xfId="1" applyFont="1" applyBorder="1" applyAlignment="1" applyProtection="1">
      <alignment vertical="center"/>
      <protection locked="0"/>
    </xf>
    <xf numFmtId="0" fontId="45" fillId="2" borderId="0" xfId="1" applyFont="1" applyFill="1" applyAlignment="1" applyProtection="1">
      <alignment vertical="center"/>
      <protection locked="0"/>
    </xf>
    <xf numFmtId="0" fontId="44" fillId="2" borderId="0" xfId="1" applyFont="1" applyFill="1" applyAlignment="1" applyProtection="1">
      <alignment vertical="center"/>
      <protection locked="0"/>
    </xf>
    <xf numFmtId="0" fontId="44" fillId="0" borderId="0" xfId="1" applyFont="1" applyAlignment="1" applyProtection="1">
      <alignment vertical="center"/>
      <protection locked="0"/>
    </xf>
    <xf numFmtId="0" fontId="4" fillId="2" borderId="0" xfId="1" applyFont="1" applyFill="1" applyAlignment="1" applyProtection="1">
      <alignment vertical="center"/>
      <protection locked="0"/>
    </xf>
    <xf numFmtId="0" fontId="5" fillId="0" borderId="0" xfId="1" applyFont="1" applyAlignment="1" applyProtection="1">
      <alignment horizontal="centerContinuous" vertical="center"/>
      <protection locked="0"/>
    </xf>
    <xf numFmtId="0" fontId="6" fillId="0" borderId="0" xfId="1" applyFont="1" applyAlignment="1" applyProtection="1">
      <alignment horizontal="centerContinuous" vertical="center"/>
      <protection locked="0"/>
    </xf>
    <xf numFmtId="0" fontId="55" fillId="3" borderId="0" xfId="1" applyFont="1" applyFill="1" applyBorder="1" applyAlignment="1" applyProtection="1">
      <alignment vertical="center"/>
      <protection locked="0"/>
    </xf>
    <xf numFmtId="0" fontId="6" fillId="0" borderId="0" xfId="1" applyFont="1" applyBorder="1" applyAlignment="1" applyProtection="1">
      <alignment vertical="center"/>
      <protection locked="0"/>
    </xf>
    <xf numFmtId="0" fontId="10" fillId="0" borderId="0" xfId="1" applyFont="1" applyBorder="1" applyAlignment="1" applyProtection="1">
      <alignment vertical="center"/>
      <protection locked="0"/>
    </xf>
    <xf numFmtId="0" fontId="57" fillId="0" borderId="0" xfId="1" applyFont="1" applyBorder="1" applyAlignment="1" applyProtection="1">
      <alignment vertical="center"/>
      <protection locked="0"/>
    </xf>
    <xf numFmtId="167" fontId="10" fillId="0" borderId="0" xfId="1" applyNumberFormat="1" applyFont="1" applyFill="1" applyBorder="1" applyAlignment="1" applyProtection="1">
      <alignment vertical="center"/>
      <protection locked="0"/>
    </xf>
    <xf numFmtId="0" fontId="10" fillId="0" borderId="0" xfId="1" applyFont="1" applyAlignment="1" applyProtection="1">
      <alignment vertical="center"/>
      <protection locked="0"/>
    </xf>
    <xf numFmtId="0" fontId="9" fillId="0" borderId="0" xfId="1" applyFont="1" applyAlignment="1" applyProtection="1">
      <alignment vertical="center"/>
      <protection locked="0"/>
    </xf>
    <xf numFmtId="0" fontId="50" fillId="0" borderId="34" xfId="1" applyFont="1" applyBorder="1" applyAlignment="1" applyProtection="1">
      <alignment vertical="center"/>
      <protection locked="0"/>
    </xf>
    <xf numFmtId="0" fontId="10" fillId="0" borderId="34" xfId="1" applyFont="1" applyBorder="1" applyAlignment="1" applyProtection="1">
      <alignment vertical="center"/>
      <protection locked="0"/>
    </xf>
    <xf numFmtId="0" fontId="10" fillId="0" borderId="0" xfId="1" applyFont="1" applyAlignment="1" applyProtection="1">
      <alignment horizontal="center" vertical="center"/>
    </xf>
    <xf numFmtId="0" fontId="11" fillId="0" borderId="0" xfId="1" applyFont="1" applyBorder="1" applyAlignment="1" applyProtection="1">
      <alignment vertical="center"/>
      <protection locked="0"/>
    </xf>
    <xf numFmtId="0" fontId="58" fillId="0" borderId="34" xfId="0" applyFont="1" applyFill="1" applyBorder="1" applyAlignment="1" applyProtection="1">
      <alignment horizontal="left" vertical="center"/>
      <protection locked="0"/>
    </xf>
    <xf numFmtId="0" fontId="58" fillId="0" borderId="35" xfId="0" applyFont="1" applyFill="1" applyBorder="1" applyAlignment="1" applyProtection="1">
      <alignment horizontal="left" vertical="center"/>
      <protection locked="0"/>
    </xf>
    <xf numFmtId="0" fontId="10" fillId="0" borderId="35" xfId="1" applyFont="1" applyBorder="1" applyAlignment="1" applyProtection="1">
      <alignment vertical="center"/>
      <protection locked="0"/>
    </xf>
    <xf numFmtId="0" fontId="10" fillId="2" borderId="34" xfId="2" applyFont="1" applyFill="1" applyBorder="1" applyAlignment="1" applyProtection="1">
      <alignment vertical="center"/>
      <protection locked="0"/>
    </xf>
    <xf numFmtId="0" fontId="10" fillId="2" borderId="35" xfId="2" applyFont="1" applyFill="1" applyBorder="1" applyAlignment="1" applyProtection="1">
      <alignment vertical="center"/>
      <protection locked="0"/>
    </xf>
    <xf numFmtId="0" fontId="58" fillId="2" borderId="0" xfId="0" applyFont="1" applyFill="1" applyBorder="1" applyAlignment="1" applyProtection="1">
      <alignment horizontal="left" vertical="center"/>
      <protection locked="0"/>
    </xf>
    <xf numFmtId="0" fontId="58" fillId="2" borderId="34" xfId="0" applyFont="1" applyFill="1" applyBorder="1" applyAlignment="1" applyProtection="1">
      <alignment horizontal="left" vertical="center"/>
      <protection locked="0"/>
    </xf>
    <xf numFmtId="165" fontId="10" fillId="0" borderId="0" xfId="1" applyNumberFormat="1" applyFont="1" applyAlignment="1" applyProtection="1">
      <alignment vertical="center"/>
      <protection locked="0"/>
    </xf>
    <xf numFmtId="0" fontId="58" fillId="0" borderId="0" xfId="0" applyFont="1" applyFill="1" applyBorder="1" applyAlignment="1" applyProtection="1">
      <alignment horizontal="left" vertical="center"/>
      <protection locked="0"/>
    </xf>
    <xf numFmtId="0" fontId="10" fillId="0" borderId="0" xfId="1" applyFont="1" applyFill="1" applyBorder="1" applyAlignment="1" applyProtection="1">
      <alignment vertical="center"/>
      <protection locked="0"/>
    </xf>
    <xf numFmtId="0" fontId="10" fillId="0" borderId="0" xfId="1" applyFont="1" applyFill="1" applyAlignment="1" applyProtection="1">
      <alignment vertical="center"/>
      <protection locked="0"/>
    </xf>
    <xf numFmtId="0" fontId="9" fillId="0" borderId="0" xfId="1" applyFont="1" applyFill="1" applyAlignment="1" applyProtection="1">
      <alignment vertical="center"/>
      <protection locked="0"/>
    </xf>
    <xf numFmtId="0" fontId="10" fillId="0" borderId="11" xfId="1" applyFont="1" applyBorder="1" applyAlignment="1" applyProtection="1">
      <alignment vertical="center"/>
      <protection locked="0"/>
    </xf>
    <xf numFmtId="0" fontId="50" fillId="0" borderId="11" xfId="1" applyFont="1" applyBorder="1" applyAlignment="1" applyProtection="1">
      <alignment vertical="center"/>
      <protection locked="0"/>
    </xf>
    <xf numFmtId="0" fontId="58" fillId="0" borderId="11" xfId="0" applyFont="1" applyFill="1" applyBorder="1" applyAlignment="1" applyProtection="1">
      <alignment horizontal="left" vertical="center"/>
      <protection locked="0"/>
    </xf>
    <xf numFmtId="167" fontId="10" fillId="0" borderId="11" xfId="1" applyNumberFormat="1" applyFont="1" applyFill="1" applyBorder="1" applyAlignment="1" applyProtection="1">
      <alignment vertical="center"/>
      <protection locked="0"/>
    </xf>
    <xf numFmtId="164" fontId="10" fillId="0" borderId="0" xfId="1" applyNumberFormat="1" applyFont="1" applyFill="1" applyBorder="1" applyAlignment="1" applyProtection="1">
      <alignment vertical="center"/>
      <protection locked="0"/>
    </xf>
    <xf numFmtId="164" fontId="10" fillId="0" borderId="0" xfId="1" applyNumberFormat="1" applyFont="1" applyBorder="1" applyAlignment="1" applyProtection="1">
      <alignment vertical="center"/>
      <protection locked="0"/>
    </xf>
    <xf numFmtId="0" fontId="52" fillId="0" borderId="0" xfId="0" applyFont="1" applyFill="1" applyAlignment="1" applyProtection="1">
      <alignment horizontal="right" vertical="center"/>
      <protection locked="0"/>
    </xf>
    <xf numFmtId="0" fontId="11" fillId="0" borderId="0" xfId="1" applyFont="1" applyFill="1" applyBorder="1" applyAlignment="1" applyProtection="1">
      <alignment horizontal="centerContinuous" vertical="center"/>
      <protection locked="0"/>
    </xf>
    <xf numFmtId="0" fontId="59" fillId="0" borderId="0" xfId="1" applyFont="1" applyFill="1" applyBorder="1" applyAlignment="1" applyProtection="1">
      <alignment horizontal="centerContinuous" vertical="center"/>
      <protection locked="0"/>
    </xf>
    <xf numFmtId="0" fontId="60" fillId="0" borderId="0" xfId="1" applyFont="1" applyFill="1" applyBorder="1" applyAlignment="1" applyProtection="1">
      <alignment horizontal="centerContinuous" vertical="center"/>
      <protection locked="0"/>
    </xf>
    <xf numFmtId="164" fontId="60" fillId="0" borderId="0" xfId="1" applyNumberFormat="1" applyFont="1" applyFill="1" applyBorder="1" applyAlignment="1" applyProtection="1">
      <alignment horizontal="centerContinuous" vertical="center"/>
      <protection locked="0"/>
    </xf>
    <xf numFmtId="0" fontId="7" fillId="0" borderId="0" xfId="1" applyFont="1" applyFill="1" applyAlignment="1" applyProtection="1">
      <alignment horizontal="centerContinuous" vertical="center"/>
      <protection locked="0"/>
    </xf>
    <xf numFmtId="167" fontId="49" fillId="0" borderId="0" xfId="2" applyNumberFormat="1" applyFont="1" applyFill="1" applyBorder="1" applyAlignment="1" applyProtection="1">
      <alignment vertical="center"/>
    </xf>
    <xf numFmtId="0" fontId="49" fillId="0" borderId="0" xfId="2" applyFont="1" applyBorder="1" applyProtection="1"/>
    <xf numFmtId="0" fontId="50" fillId="0" borderId="34" xfId="2" applyFont="1" applyBorder="1" applyAlignment="1" applyProtection="1">
      <alignment vertical="center"/>
      <protection locked="0"/>
    </xf>
    <xf numFmtId="0" fontId="49" fillId="2" borderId="34" xfId="2" applyFont="1" applyFill="1" applyBorder="1" applyAlignment="1" applyProtection="1">
      <alignment vertical="center"/>
      <protection locked="0"/>
    </xf>
    <xf numFmtId="0" fontId="49" fillId="2" borderId="35" xfId="2" applyFont="1" applyFill="1" applyBorder="1" applyAlignment="1" applyProtection="1">
      <alignment vertical="center"/>
      <protection locked="0"/>
    </xf>
    <xf numFmtId="0" fontId="49" fillId="0" borderId="35" xfId="2" applyFont="1" applyBorder="1" applyAlignment="1" applyProtection="1">
      <alignment vertical="center"/>
      <protection locked="0"/>
    </xf>
    <xf numFmtId="0" fontId="49" fillId="2" borderId="36" xfId="2" applyFont="1" applyFill="1" applyBorder="1" applyAlignment="1" applyProtection="1">
      <alignment vertical="center"/>
      <protection locked="0"/>
    </xf>
    <xf numFmtId="0" fontId="49" fillId="0" borderId="36" xfId="2" applyFont="1" applyBorder="1" applyAlignment="1" applyProtection="1">
      <alignment vertical="center"/>
      <protection locked="0"/>
    </xf>
    <xf numFmtId="0" fontId="49" fillId="2" borderId="0" xfId="2" applyFont="1" applyFill="1" applyBorder="1" applyAlignment="1" applyProtection="1">
      <alignment vertical="center"/>
      <protection locked="0"/>
    </xf>
    <xf numFmtId="167" fontId="49" fillId="0" borderId="11" xfId="2" applyNumberFormat="1" applyFont="1" applyFill="1" applyBorder="1" applyAlignment="1" applyProtection="1">
      <alignment vertical="center"/>
    </xf>
    <xf numFmtId="0" fontId="50" fillId="0" borderId="0" xfId="2" applyFont="1" applyBorder="1" applyAlignment="1" applyProtection="1">
      <alignment horizontal="centerContinuous" vertical="center"/>
      <protection locked="0"/>
    </xf>
    <xf numFmtId="0" fontId="5" fillId="0" borderId="0" xfId="2" applyFont="1" applyFill="1" applyBorder="1" applyAlignment="1" applyProtection="1">
      <alignment vertical="center"/>
      <protection locked="0"/>
    </xf>
    <xf numFmtId="0" fontId="5" fillId="0" borderId="0" xfId="2" applyFont="1" applyAlignment="1" applyProtection="1">
      <alignment vertical="center"/>
      <protection locked="0"/>
    </xf>
    <xf numFmtId="0" fontId="10" fillId="0" borderId="0" xfId="2" applyFont="1" applyBorder="1" applyAlignment="1" applyProtection="1">
      <alignment vertical="center"/>
      <protection locked="0"/>
    </xf>
    <xf numFmtId="0" fontId="10" fillId="0" borderId="0" xfId="2" applyFont="1" applyBorder="1" applyAlignment="1" applyProtection="1">
      <alignment horizontal="center" vertical="center"/>
      <protection locked="0"/>
    </xf>
    <xf numFmtId="167" fontId="10" fillId="0" borderId="0" xfId="2" applyNumberFormat="1" applyFont="1" applyFill="1" applyBorder="1" applyAlignment="1" applyProtection="1">
      <alignment vertical="center"/>
      <protection locked="0"/>
    </xf>
    <xf numFmtId="0" fontId="11" fillId="0" borderId="34"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34" xfId="2" applyFont="1" applyBorder="1" applyAlignment="1" applyProtection="1">
      <alignment horizontal="center" vertical="center"/>
      <protection locked="0"/>
    </xf>
    <xf numFmtId="0" fontId="11" fillId="2" borderId="34" xfId="2" applyFont="1" applyFill="1" applyBorder="1" applyAlignment="1" applyProtection="1">
      <alignment vertical="center"/>
      <protection locked="0"/>
    </xf>
    <xf numFmtId="0" fontId="10" fillId="2" borderId="0" xfId="2" applyFont="1" applyFill="1" applyBorder="1" applyAlignment="1" applyProtection="1">
      <alignment vertical="center"/>
      <protection locked="0"/>
    </xf>
    <xf numFmtId="0" fontId="10" fillId="0" borderId="35" xfId="2" applyFont="1" applyBorder="1" applyAlignment="1" applyProtection="1">
      <alignment vertical="center"/>
      <protection locked="0"/>
    </xf>
    <xf numFmtId="0" fontId="10" fillId="0" borderId="35" xfId="2" applyFont="1" applyBorder="1" applyAlignment="1" applyProtection="1">
      <alignment horizontal="center" vertical="center"/>
      <protection locked="0"/>
    </xf>
    <xf numFmtId="0" fontId="11" fillId="0" borderId="0" xfId="2" applyFont="1" applyBorder="1" applyAlignment="1" applyProtection="1">
      <alignment vertical="center"/>
      <protection locked="0"/>
    </xf>
    <xf numFmtId="0" fontId="10" fillId="0" borderId="11" xfId="2" applyFont="1" applyBorder="1" applyAlignment="1" applyProtection="1">
      <alignment vertical="center"/>
      <protection locked="0"/>
    </xf>
    <xf numFmtId="0" fontId="11" fillId="0" borderId="11" xfId="2" applyFont="1" applyBorder="1" applyAlignment="1" applyProtection="1">
      <alignment horizontal="centerContinuous" vertical="center"/>
      <protection locked="0"/>
    </xf>
    <xf numFmtId="0" fontId="10" fillId="0" borderId="11" xfId="2" applyFont="1" applyBorder="1" applyAlignment="1" applyProtection="1">
      <alignment horizontal="centerContinuous" vertical="center"/>
      <protection locked="0"/>
    </xf>
    <xf numFmtId="167" fontId="10" fillId="0" borderId="11" xfId="2" applyNumberFormat="1" applyFont="1" applyFill="1" applyBorder="1" applyAlignment="1" applyProtection="1">
      <alignment vertical="center"/>
      <protection locked="0"/>
    </xf>
    <xf numFmtId="0" fontId="11" fillId="0" borderId="0" xfId="2" applyFont="1" applyBorder="1" applyAlignment="1" applyProtection="1">
      <alignment horizontal="centerContinuous" vertical="center"/>
      <protection locked="0"/>
    </xf>
    <xf numFmtId="0" fontId="10" fillId="0" borderId="0" xfId="2" applyFont="1" applyBorder="1" applyAlignment="1" applyProtection="1">
      <alignment horizontal="centerContinuous" vertical="center"/>
      <protection locked="0"/>
    </xf>
    <xf numFmtId="164" fontId="10" fillId="0" borderId="0" xfId="2" applyNumberFormat="1" applyFont="1" applyFill="1" applyBorder="1" applyAlignment="1" applyProtection="1">
      <alignment vertical="center"/>
      <protection locked="0"/>
    </xf>
    <xf numFmtId="40" fontId="10" fillId="0" borderId="0" xfId="2" applyNumberFormat="1" applyFont="1" applyBorder="1" applyAlignment="1" applyProtection="1">
      <alignment vertical="center"/>
      <protection locked="0"/>
    </xf>
    <xf numFmtId="40" fontId="10" fillId="0" borderId="0" xfId="2" applyNumberFormat="1" applyFont="1" applyBorder="1" applyAlignment="1" applyProtection="1">
      <alignment horizontal="centerContinuous" vertical="center"/>
      <protection locked="0"/>
    </xf>
    <xf numFmtId="0" fontId="10" fillId="0" borderId="0" xfId="2" applyFont="1" applyFill="1" applyBorder="1" applyAlignment="1" applyProtection="1">
      <alignment vertical="center"/>
      <protection locked="0"/>
    </xf>
    <xf numFmtId="0" fontId="10" fillId="0" borderId="0" xfId="2" applyFont="1" applyFill="1" applyBorder="1" applyAlignment="1" applyProtection="1">
      <alignment horizontal="center" vertical="center"/>
      <protection locked="0"/>
    </xf>
    <xf numFmtId="40" fontId="10" fillId="0" borderId="0" xfId="2" applyNumberFormat="1" applyFont="1" applyFill="1" applyBorder="1" applyAlignment="1" applyProtection="1">
      <alignment vertical="center"/>
      <protection locked="0"/>
    </xf>
    <xf numFmtId="0" fontId="11" fillId="0" borderId="0" xfId="2" applyFont="1" applyBorder="1" applyAlignment="1" applyProtection="1">
      <alignment horizontal="left" vertical="center"/>
      <protection locked="0"/>
    </xf>
    <xf numFmtId="0" fontId="11" fillId="0" borderId="0" xfId="2" applyFont="1" applyBorder="1" applyAlignment="1" applyProtection="1">
      <alignment horizontal="right" vertical="center"/>
      <protection locked="0"/>
    </xf>
    <xf numFmtId="0" fontId="44" fillId="0" borderId="0" xfId="2" applyFont="1" applyAlignment="1" applyProtection="1">
      <alignment vertical="center"/>
      <protection locked="0"/>
    </xf>
    <xf numFmtId="0" fontId="54" fillId="0" borderId="0" xfId="2" applyFont="1" applyAlignment="1" applyProtection="1">
      <alignment vertical="center"/>
      <protection locked="0"/>
    </xf>
    <xf numFmtId="0" fontId="3" fillId="0" borderId="0" xfId="1" applyFont="1" applyFill="1" applyAlignment="1" applyProtection="1">
      <alignment horizontal="centerContinuous" vertical="center"/>
      <protection locked="0"/>
    </xf>
    <xf numFmtId="0" fontId="4" fillId="0" borderId="0" xfId="1" applyFont="1" applyFill="1" applyAlignment="1" applyProtection="1">
      <alignment vertical="center"/>
      <protection locked="0"/>
    </xf>
    <xf numFmtId="0" fontId="58" fillId="0" borderId="0" xfId="0" applyFont="1" applyFill="1" applyBorder="1" applyAlignment="1" applyProtection="1">
      <alignment vertical="center"/>
      <protection locked="0"/>
    </xf>
    <xf numFmtId="0" fontId="3" fillId="7" borderId="0" xfId="0" applyFont="1" applyFill="1" applyBorder="1" applyAlignment="1" applyProtection="1">
      <alignment horizontal="centerContinuous" vertical="center"/>
      <protection locked="0"/>
    </xf>
    <xf numFmtId="0" fontId="3" fillId="7" borderId="0" xfId="1" applyFont="1" applyFill="1" applyAlignment="1" applyProtection="1">
      <alignment horizontal="centerContinuous" vertical="center"/>
      <protection locked="0"/>
    </xf>
    <xf numFmtId="0" fontId="48" fillId="7" borderId="0" xfId="2" applyFont="1" applyFill="1" applyBorder="1" applyAlignment="1" applyProtection="1">
      <alignment vertical="center"/>
      <protection locked="0"/>
    </xf>
    <xf numFmtId="0" fontId="48" fillId="7" borderId="0" xfId="2" applyFont="1" applyFill="1" applyBorder="1" applyAlignment="1" applyProtection="1">
      <alignment horizontal="center" vertical="center"/>
      <protection locked="0"/>
    </xf>
    <xf numFmtId="0" fontId="48" fillId="7" borderId="0" xfId="2" applyFont="1" applyFill="1" applyBorder="1" applyAlignment="1" applyProtection="1">
      <alignment horizontal="centerContinuous" vertical="center"/>
      <protection locked="0"/>
    </xf>
    <xf numFmtId="0" fontId="48" fillId="7" borderId="0" xfId="2" quotePrefix="1" applyFont="1" applyFill="1" applyBorder="1" applyAlignment="1" applyProtection="1">
      <alignment horizontal="centerContinuous" vertical="center"/>
      <protection locked="0"/>
    </xf>
    <xf numFmtId="0" fontId="56" fillId="7" borderId="0" xfId="1" applyFont="1" applyFill="1" applyBorder="1" applyAlignment="1" applyProtection="1">
      <alignment horizontal="centerContinuous"/>
      <protection locked="0"/>
    </xf>
    <xf numFmtId="0" fontId="55" fillId="7" borderId="0" xfId="1" applyFont="1" applyFill="1" applyBorder="1" applyAlignment="1" applyProtection="1">
      <alignment horizontal="centerContinuous"/>
      <protection locked="0"/>
    </xf>
    <xf numFmtId="0" fontId="56" fillId="7" borderId="0" xfId="2" applyFont="1" applyFill="1" applyBorder="1" applyAlignment="1" applyProtection="1">
      <alignment horizontal="center" vertical="center"/>
      <protection locked="0"/>
    </xf>
    <xf numFmtId="0" fontId="56" fillId="7" borderId="0" xfId="2" applyFont="1" applyFill="1" applyBorder="1" applyAlignment="1" applyProtection="1">
      <alignment horizontal="centerContinuous" vertical="center"/>
      <protection locked="0"/>
    </xf>
    <xf numFmtId="0" fontId="56" fillId="7" borderId="0" xfId="1" quotePrefix="1" applyFont="1" applyFill="1" applyBorder="1" applyAlignment="1" applyProtection="1">
      <alignment horizontal="centerContinuous" vertical="center"/>
      <protection locked="0"/>
    </xf>
    <xf numFmtId="0" fontId="55" fillId="7" borderId="0" xfId="1" applyFont="1" applyFill="1" applyBorder="1" applyAlignment="1" applyProtection="1">
      <alignment horizontal="centerContinuous" vertical="center"/>
      <protection locked="0"/>
    </xf>
    <xf numFmtId="0" fontId="56" fillId="7" borderId="0" xfId="1" applyFont="1" applyFill="1" applyBorder="1" applyAlignment="1" applyProtection="1">
      <alignment horizontal="center" vertical="center"/>
      <protection locked="0"/>
    </xf>
    <xf numFmtId="0" fontId="55" fillId="7" borderId="0" xfId="1" applyFont="1" applyFill="1" applyBorder="1" applyAlignment="1" applyProtection="1">
      <alignment horizontal="center" vertical="center"/>
      <protection locked="0"/>
    </xf>
    <xf numFmtId="0" fontId="56" fillId="7" borderId="0" xfId="1" applyFont="1" applyFill="1" applyBorder="1" applyAlignment="1" applyProtection="1">
      <alignment horizontal="centerContinuous" vertical="center"/>
      <protection locked="0"/>
    </xf>
    <xf numFmtId="0" fontId="55" fillId="7" borderId="0" xfId="1" applyFont="1" applyFill="1" applyBorder="1" applyAlignment="1" applyProtection="1">
      <alignment vertical="center"/>
      <protection locked="0"/>
    </xf>
    <xf numFmtId="0" fontId="3" fillId="7" borderId="0" xfId="1" applyFont="1" applyFill="1" applyAlignment="1" applyProtection="1">
      <alignment vertical="center"/>
      <protection locked="0"/>
    </xf>
    <xf numFmtId="0" fontId="61" fillId="7" borderId="0" xfId="1" applyFont="1" applyFill="1" applyAlignment="1" applyProtection="1">
      <alignment horizontal="centerContinuous" vertical="center"/>
      <protection locked="0"/>
    </xf>
    <xf numFmtId="0" fontId="36" fillId="7" borderId="12" xfId="26" applyFont="1" applyFill="1" applyBorder="1" applyAlignment="1">
      <alignment horizontal="center" vertical="center" wrapText="1"/>
    </xf>
    <xf numFmtId="0" fontId="36" fillId="7" borderId="12" xfId="26" applyFont="1" applyFill="1" applyBorder="1" applyAlignment="1">
      <alignment horizontal="justify" vertical="center" wrapText="1"/>
    </xf>
    <xf numFmtId="43" fontId="36" fillId="7" borderId="12" xfId="27" applyFont="1" applyFill="1" applyBorder="1" applyAlignment="1">
      <alignment horizontal="justify" vertical="center" wrapText="1"/>
    </xf>
    <xf numFmtId="0" fontId="33" fillId="0" borderId="0" xfId="26" applyFont="1" applyAlignment="1">
      <alignment horizontal="center" vertical="center" wrapText="1"/>
    </xf>
    <xf numFmtId="43" fontId="41" fillId="0" borderId="14" xfId="27" applyFont="1" applyBorder="1" applyAlignment="1">
      <alignment horizontal="center" vertical="center" wrapText="1"/>
    </xf>
    <xf numFmtId="0" fontId="23" fillId="0" borderId="0" xfId="26" applyFont="1" applyAlignment="1">
      <alignment horizontal="center" vertical="center" wrapText="1"/>
    </xf>
    <xf numFmtId="0" fontId="41" fillId="0" borderId="12" xfId="26" applyFont="1" applyBorder="1" applyAlignment="1">
      <alignment horizontal="justify" vertical="center" wrapText="1"/>
    </xf>
    <xf numFmtId="43" fontId="41" fillId="0" borderId="12" xfId="27" applyFont="1" applyBorder="1" applyAlignment="1">
      <alignment horizontal="center" vertical="center" wrapText="1"/>
    </xf>
    <xf numFmtId="43" fontId="23" fillId="0" borderId="0" xfId="28" applyFont="1" applyAlignment="1">
      <alignment horizontal="center" vertical="center" wrapText="1"/>
    </xf>
    <xf numFmtId="43" fontId="23" fillId="0" borderId="0" xfId="26" applyNumberFormat="1" applyFont="1" applyAlignment="1">
      <alignment horizontal="center" vertical="center"/>
    </xf>
    <xf numFmtId="4" fontId="41" fillId="0" borderId="14" xfId="26" applyNumberFormat="1" applyFont="1" applyBorder="1" applyAlignment="1">
      <alignment horizontal="right" vertical="center" wrapText="1"/>
    </xf>
    <xf numFmtId="0" fontId="76" fillId="0" borderId="46" xfId="0" applyFont="1" applyFill="1" applyBorder="1" applyAlignment="1">
      <alignment horizontal="justify" vertical="center" wrapText="1"/>
    </xf>
    <xf numFmtId="43" fontId="76" fillId="0" borderId="46" xfId="30" applyFont="1" applyFill="1" applyBorder="1" applyAlignment="1">
      <alignment horizontal="center" vertical="center" wrapText="1"/>
    </xf>
    <xf numFmtId="0" fontId="20" fillId="0" borderId="0" xfId="3" applyFont="1" applyAlignment="1" applyProtection="1">
      <alignment horizontal="center" vertical="center" wrapText="1"/>
      <protection locked="0"/>
    </xf>
    <xf numFmtId="0" fontId="20" fillId="0" borderId="0" xfId="3" applyFont="1" applyAlignment="1" applyProtection="1">
      <alignment horizontal="left" vertical="center" wrapText="1"/>
      <protection locked="0"/>
    </xf>
    <xf numFmtId="0" fontId="29" fillId="2" borderId="12" xfId="23" applyFont="1" applyFill="1" applyBorder="1" applyAlignment="1">
      <alignment horizontal="justify" vertical="center"/>
    </xf>
    <xf numFmtId="49" fontId="18" fillId="0" borderId="9" xfId="22" applyNumberFormat="1" applyFont="1" applyBorder="1" applyAlignment="1">
      <alignment horizontal="center" vertical="center" wrapText="1"/>
    </xf>
    <xf numFmtId="49" fontId="28" fillId="0" borderId="9" xfId="23" applyNumberFormat="1" applyFont="1" applyBorder="1" applyAlignment="1">
      <alignment horizontal="justify" vertical="center"/>
    </xf>
    <xf numFmtId="49" fontId="29" fillId="2" borderId="12" xfId="24" applyNumberFormat="1" applyFont="1" applyFill="1" applyBorder="1" applyAlignment="1">
      <alignment horizontal="justify" vertical="center"/>
    </xf>
    <xf numFmtId="49" fontId="29" fillId="2" borderId="12" xfId="24" applyNumberFormat="1" applyFont="1" applyFill="1" applyBorder="1" applyAlignment="1">
      <alignment horizontal="justify" vertical="center" wrapText="1"/>
    </xf>
    <xf numFmtId="49" fontId="24" fillId="2" borderId="0" xfId="23" applyNumberFormat="1" applyFont="1" applyFill="1"/>
    <xf numFmtId="49" fontId="13" fillId="0" borderId="0" xfId="3" applyNumberFormat="1" applyFont="1"/>
    <xf numFmtId="43" fontId="18" fillId="0" borderId="9" xfId="28" applyFont="1" applyBorder="1" applyAlignment="1">
      <alignment horizontal="center" vertical="center" wrapText="1"/>
    </xf>
    <xf numFmtId="43" fontId="28" fillId="0" borderId="9" xfId="28" applyFont="1" applyBorder="1" applyAlignment="1">
      <alignment horizontal="justify" vertical="center"/>
    </xf>
    <xf numFmtId="43" fontId="29" fillId="2" borderId="12" xfId="28" applyFont="1" applyFill="1" applyBorder="1" applyAlignment="1">
      <alignment horizontal="justify" vertical="center"/>
    </xf>
    <xf numFmtId="43" fontId="30" fillId="2" borderId="12" xfId="28" applyFont="1" applyFill="1" applyBorder="1" applyAlignment="1">
      <alignment horizontal="justify" vertical="center" wrapText="1"/>
    </xf>
    <xf numFmtId="43" fontId="24" fillId="2" borderId="0" xfId="28" applyFont="1" applyFill="1"/>
    <xf numFmtId="43" fontId="23" fillId="2" borderId="0" xfId="28" applyFont="1" applyFill="1"/>
    <xf numFmtId="9" fontId="18" fillId="0" borderId="9" xfId="29" applyFont="1" applyBorder="1" applyAlignment="1">
      <alignment horizontal="center" vertical="center" wrapText="1"/>
    </xf>
    <xf numFmtId="9" fontId="28" fillId="0" borderId="9" xfId="29" applyFont="1" applyBorder="1" applyAlignment="1">
      <alignment horizontal="center" vertical="center"/>
    </xf>
    <xf numFmtId="9" fontId="29" fillId="2" borderId="12" xfId="29" applyFont="1" applyFill="1" applyBorder="1" applyAlignment="1">
      <alignment horizontal="center" vertical="center"/>
    </xf>
    <xf numFmtId="9" fontId="30" fillId="2" borderId="12" xfId="29" applyFont="1" applyFill="1" applyBorder="1" applyAlignment="1">
      <alignment horizontal="center" vertical="center" wrapText="1"/>
    </xf>
    <xf numFmtId="9" fontId="24" fillId="2" borderId="0" xfId="29" applyFont="1" applyFill="1" applyAlignment="1">
      <alignment horizontal="center"/>
    </xf>
    <xf numFmtId="9" fontId="23" fillId="2" borderId="0" xfId="29" applyFont="1" applyFill="1" applyAlignment="1">
      <alignment horizontal="center"/>
    </xf>
    <xf numFmtId="43" fontId="3" fillId="7" borderId="10" xfId="28" applyFont="1" applyFill="1" applyBorder="1" applyAlignment="1">
      <alignment horizontal="center" vertical="center" wrapText="1"/>
    </xf>
    <xf numFmtId="43" fontId="3" fillId="7" borderId="13" xfId="28" applyFont="1" applyFill="1" applyBorder="1" applyAlignment="1">
      <alignment horizontal="center" vertical="center" wrapText="1"/>
    </xf>
    <xf numFmtId="43" fontId="21" fillId="0" borderId="0" xfId="28" applyFont="1" applyAlignment="1">
      <alignment vertical="top"/>
    </xf>
    <xf numFmtId="43" fontId="44" fillId="0" borderId="0" xfId="28" applyFont="1" applyFill="1" applyAlignment="1" applyProtection="1">
      <alignment vertical="center"/>
      <protection locked="0"/>
    </xf>
    <xf numFmtId="43" fontId="4" fillId="0" borderId="0" xfId="28" applyFont="1" applyAlignment="1" applyProtection="1">
      <alignment vertical="center"/>
      <protection locked="0"/>
    </xf>
    <xf numFmtId="43" fontId="4" fillId="0" borderId="0" xfId="28" applyFont="1" applyFill="1" applyAlignment="1" applyProtection="1">
      <alignment vertical="center"/>
      <protection locked="0"/>
    </xf>
    <xf numFmtId="43" fontId="6" fillId="0" borderId="0" xfId="28" applyFont="1" applyAlignment="1" applyProtection="1">
      <alignment vertical="center"/>
      <protection locked="0"/>
    </xf>
    <xf numFmtId="43" fontId="5" fillId="0" borderId="0" xfId="28" applyFont="1" applyProtection="1">
      <protection locked="0"/>
    </xf>
    <xf numFmtId="43" fontId="7" fillId="0" borderId="0" xfId="28" applyFont="1" applyProtection="1">
      <protection locked="0"/>
    </xf>
    <xf numFmtId="43" fontId="7" fillId="0" borderId="0" xfId="28" applyFont="1" applyAlignment="1" applyProtection="1">
      <alignment vertical="center"/>
      <protection locked="0"/>
    </xf>
    <xf numFmtId="43" fontId="44" fillId="0" borderId="0" xfId="28" applyFont="1" applyProtection="1">
      <protection locked="0"/>
    </xf>
    <xf numFmtId="43" fontId="45" fillId="0" borderId="0" xfId="28" applyFont="1" applyFill="1" applyAlignment="1" applyProtection="1">
      <alignment vertical="center"/>
      <protection locked="0"/>
    </xf>
    <xf numFmtId="43" fontId="3" fillId="7" borderId="0" xfId="28" applyFont="1" applyFill="1" applyAlignment="1" applyProtection="1">
      <alignment horizontal="centerContinuous" vertical="center"/>
      <protection locked="0"/>
    </xf>
    <xf numFmtId="43" fontId="3" fillId="7" borderId="0" xfId="28" quotePrefix="1" applyFont="1" applyFill="1" applyAlignment="1" applyProtection="1">
      <alignment horizontal="centerContinuous" vertical="center"/>
      <protection locked="0"/>
    </xf>
    <xf numFmtId="43" fontId="7" fillId="0" borderId="0" xfId="28" applyFont="1" applyAlignment="1" applyProtection="1">
      <alignment horizontal="centerContinuous" vertical="center"/>
      <protection locked="0"/>
    </xf>
    <xf numFmtId="43" fontId="7" fillId="0" borderId="0" xfId="28" quotePrefix="1" applyFont="1" applyAlignment="1" applyProtection="1">
      <alignment horizontal="centerContinuous" vertical="center"/>
      <protection locked="0"/>
    </xf>
    <xf numFmtId="43" fontId="48" fillId="7" borderId="0" xfId="28" applyFont="1" applyFill="1" applyBorder="1" applyAlignment="1" applyProtection="1">
      <alignment horizontal="center" vertical="center"/>
      <protection locked="0"/>
    </xf>
    <xf numFmtId="43" fontId="48" fillId="7" borderId="0" xfId="28" applyFont="1" applyFill="1" applyBorder="1" applyAlignment="1" applyProtection="1">
      <alignment horizontal="centerContinuous" vertical="center"/>
      <protection locked="0"/>
    </xf>
    <xf numFmtId="43" fontId="48" fillId="7" borderId="0" xfId="28" quotePrefix="1" applyFont="1" applyFill="1" applyBorder="1" applyAlignment="1" applyProtection="1">
      <alignment horizontal="center" vertical="center"/>
      <protection locked="0"/>
    </xf>
    <xf numFmtId="43" fontId="49" fillId="0" borderId="0" xfId="28" applyFont="1" applyFill="1" applyBorder="1" applyAlignment="1" applyProtection="1">
      <alignment horizontal="center" vertical="center"/>
    </xf>
    <xf numFmtId="43" fontId="50" fillId="5" borderId="34" xfId="28" applyFont="1" applyFill="1" applyBorder="1" applyAlignment="1" applyProtection="1">
      <alignment horizontal="right" vertical="center"/>
    </xf>
    <xf numFmtId="43" fontId="49" fillId="5" borderId="34" xfId="28" applyFont="1" applyFill="1" applyBorder="1" applyAlignment="1" applyProtection="1">
      <alignment vertical="center"/>
    </xf>
    <xf numFmtId="43" fontId="49" fillId="5" borderId="34" xfId="28" applyFont="1" applyFill="1" applyBorder="1" applyAlignment="1" applyProtection="1">
      <alignment horizontal="right" vertical="center"/>
    </xf>
    <xf numFmtId="43" fontId="49" fillId="5" borderId="35" xfId="28" applyFont="1" applyFill="1" applyBorder="1" applyAlignment="1" applyProtection="1">
      <alignment horizontal="right" vertical="center"/>
    </xf>
    <xf numFmtId="43" fontId="49" fillId="5" borderId="36" xfId="28" applyFont="1" applyFill="1" applyBorder="1" applyAlignment="1" applyProtection="1">
      <alignment horizontal="right" vertical="center"/>
    </xf>
    <xf numFmtId="43" fontId="49" fillId="0" borderId="0" xfId="28" applyFont="1" applyFill="1" applyBorder="1" applyAlignment="1" applyProtection="1">
      <alignment vertical="center"/>
    </xf>
    <xf numFmtId="43" fontId="50" fillId="5" borderId="11" xfId="28" applyFont="1" applyFill="1" applyBorder="1" applyAlignment="1" applyProtection="1">
      <alignment horizontal="right" vertical="center"/>
    </xf>
    <xf numFmtId="43" fontId="50" fillId="0" borderId="0" xfId="28" applyFont="1" applyFill="1" applyBorder="1" applyAlignment="1" applyProtection="1">
      <alignment horizontal="right" vertical="center"/>
      <protection locked="0"/>
    </xf>
    <xf numFmtId="43" fontId="11" fillId="0" borderId="0" xfId="28" applyFont="1" applyBorder="1" applyAlignment="1" applyProtection="1">
      <alignment vertical="center"/>
      <protection locked="0"/>
    </xf>
    <xf numFmtId="43" fontId="11" fillId="0" borderId="1" xfId="28" applyFont="1" applyBorder="1" applyAlignment="1" applyProtection="1">
      <alignment horizontal="center" vertical="center"/>
      <protection locked="0"/>
    </xf>
    <xf numFmtId="43" fontId="49" fillId="0" borderId="0" xfId="28" applyFont="1" applyBorder="1" applyAlignment="1" applyProtection="1">
      <alignment horizontal="centerContinuous" vertical="center"/>
      <protection locked="0"/>
    </xf>
    <xf numFmtId="43" fontId="49" fillId="6" borderId="0" xfId="28" applyFont="1" applyFill="1" applyBorder="1" applyAlignment="1" applyProtection="1">
      <alignment horizontal="centerContinuous" vertical="center"/>
      <protection locked="0"/>
    </xf>
    <xf numFmtId="43" fontId="49" fillId="0" borderId="0" xfId="28" applyFont="1" applyBorder="1" applyAlignment="1" applyProtection="1">
      <alignment vertical="center"/>
      <protection locked="0"/>
    </xf>
    <xf numFmtId="43" fontId="52" fillId="0" borderId="0" xfId="28" applyFont="1" applyFill="1" applyBorder="1" applyAlignment="1" applyProtection="1">
      <alignment horizontal="right" vertical="center"/>
      <protection locked="0"/>
    </xf>
    <xf numFmtId="43" fontId="7" fillId="0" borderId="0" xfId="28" applyFont="1" applyBorder="1" applyAlignment="1" applyProtection="1">
      <alignment vertical="center"/>
      <protection locked="0"/>
    </xf>
    <xf numFmtId="43" fontId="53" fillId="0" borderId="0" xfId="28" applyFont="1" applyFill="1" applyBorder="1" applyAlignment="1" applyProtection="1">
      <alignment horizontal="right" vertical="center"/>
      <protection locked="0"/>
    </xf>
    <xf numFmtId="43" fontId="10" fillId="0" borderId="0" xfId="28" applyFont="1" applyFill="1" applyBorder="1" applyAlignment="1" applyProtection="1">
      <alignment horizontal="center" vertical="center"/>
      <protection locked="0"/>
    </xf>
    <xf numFmtId="43" fontId="11" fillId="5" borderId="34" xfId="28" applyFont="1" applyFill="1" applyBorder="1" applyAlignment="1" applyProtection="1">
      <alignment horizontal="right" vertical="center"/>
    </xf>
    <xf numFmtId="43" fontId="11" fillId="5" borderId="34" xfId="28" applyFont="1" applyFill="1" applyBorder="1" applyAlignment="1" applyProtection="1">
      <alignment vertical="center"/>
    </xf>
    <xf numFmtId="43" fontId="10" fillId="0" borderId="0" xfId="28" applyFont="1" applyFill="1" applyBorder="1" applyAlignment="1" applyProtection="1">
      <alignment vertical="center"/>
      <protection locked="0"/>
    </xf>
    <xf numFmtId="43" fontId="10" fillId="0" borderId="0" xfId="28" applyFont="1" applyFill="1" applyBorder="1" applyAlignment="1" applyProtection="1">
      <alignment horizontal="right" vertical="center"/>
      <protection locked="0"/>
    </xf>
    <xf numFmtId="43" fontId="10" fillId="4" borderId="34" xfId="28" applyFont="1" applyFill="1" applyBorder="1" applyAlignment="1" applyProtection="1">
      <alignment vertical="center"/>
      <protection locked="0"/>
    </xf>
    <xf numFmtId="43" fontId="10" fillId="5" borderId="34" xfId="28" applyFont="1" applyFill="1" applyBorder="1" applyAlignment="1" applyProtection="1">
      <alignment horizontal="right" vertical="center"/>
    </xf>
    <xf numFmtId="43" fontId="10" fillId="4" borderId="35" xfId="28" applyFont="1" applyFill="1" applyBorder="1" applyAlignment="1" applyProtection="1">
      <alignment vertical="center"/>
      <protection locked="0"/>
    </xf>
    <xf numFmtId="43" fontId="10" fillId="5" borderId="35" xfId="28" applyFont="1" applyFill="1" applyBorder="1" applyAlignment="1" applyProtection="1">
      <alignment horizontal="right" vertical="center"/>
    </xf>
    <xf numFmtId="43" fontId="11" fillId="4" borderId="34" xfId="28" applyFont="1" applyFill="1" applyBorder="1" applyAlignment="1" applyProtection="1">
      <alignment vertical="center"/>
      <protection locked="0"/>
    </xf>
    <xf numFmtId="43" fontId="11" fillId="5" borderId="11" xfId="28" applyFont="1" applyFill="1" applyBorder="1" applyAlignment="1" applyProtection="1">
      <alignment horizontal="right" vertical="center"/>
    </xf>
    <xf numFmtId="43" fontId="11" fillId="0" borderId="0" xfId="28" applyFont="1" applyFill="1" applyBorder="1" applyAlignment="1" applyProtection="1">
      <alignment horizontal="right" vertical="center"/>
      <protection locked="0"/>
    </xf>
    <xf numFmtId="43" fontId="10" fillId="0" borderId="0" xfId="28" applyFont="1" applyBorder="1" applyAlignment="1" applyProtection="1">
      <alignment horizontal="center" vertical="center"/>
      <protection locked="0"/>
    </xf>
    <xf numFmtId="43" fontId="10" fillId="6" borderId="0" xfId="28" applyFont="1" applyFill="1" applyBorder="1" applyAlignment="1" applyProtection="1">
      <alignment horizontal="center" vertical="center"/>
      <protection locked="0"/>
    </xf>
    <xf numFmtId="43" fontId="10" fillId="0" borderId="0" xfId="28" applyFont="1" applyBorder="1" applyAlignment="1" applyProtection="1">
      <alignment horizontal="centerContinuous" vertical="center"/>
      <protection locked="0"/>
    </xf>
    <xf numFmtId="43" fontId="10" fillId="6" borderId="0" xfId="28" applyFont="1" applyFill="1" applyBorder="1" applyAlignment="1" applyProtection="1">
      <alignment horizontal="centerContinuous" vertical="center"/>
      <protection locked="0"/>
    </xf>
    <xf numFmtId="43" fontId="10" fillId="0" borderId="0" xfId="28" applyFont="1" applyBorder="1" applyAlignment="1" applyProtection="1">
      <alignment vertical="center"/>
      <protection locked="0"/>
    </xf>
    <xf numFmtId="43" fontId="44" fillId="0" borderId="0" xfId="28" applyFont="1" applyAlignment="1" applyProtection="1">
      <alignment vertical="center"/>
      <protection locked="0"/>
    </xf>
    <xf numFmtId="0" fontId="10" fillId="0" borderId="0" xfId="1" applyFont="1" applyBorder="1" applyAlignment="1" applyProtection="1">
      <alignment horizontal="center" vertical="center"/>
      <protection locked="0"/>
    </xf>
    <xf numFmtId="43" fontId="10" fillId="5" borderId="34" xfId="28" applyFont="1" applyFill="1" applyBorder="1" applyAlignment="1" applyProtection="1">
      <alignment vertical="center"/>
    </xf>
    <xf numFmtId="43" fontId="10" fillId="5" borderId="35" xfId="28" applyFont="1" applyFill="1" applyBorder="1" applyAlignment="1" applyProtection="1">
      <alignment vertical="center"/>
    </xf>
    <xf numFmtId="43" fontId="10" fillId="0" borderId="0" xfId="28" applyFont="1" applyFill="1" applyBorder="1" applyAlignment="1" applyProtection="1">
      <alignment vertical="center"/>
    </xf>
    <xf numFmtId="43" fontId="11" fillId="5" borderId="11" xfId="28" applyFont="1" applyFill="1" applyBorder="1" applyAlignment="1" applyProtection="1">
      <alignment vertical="center"/>
    </xf>
    <xf numFmtId="0" fontId="82" fillId="40" borderId="0" xfId="1" applyFont="1" applyFill="1" applyAlignment="1" applyProtection="1">
      <alignment vertical="center"/>
      <protection locked="0"/>
    </xf>
    <xf numFmtId="43" fontId="49" fillId="0" borderId="0" xfId="28" applyFont="1" applyFill="1" applyBorder="1" applyAlignment="1" applyProtection="1">
      <alignment horizontal="center" vertical="center"/>
      <protection locked="0"/>
    </xf>
    <xf numFmtId="43" fontId="49" fillId="4" borderId="34" xfId="28" applyFont="1" applyFill="1" applyBorder="1" applyAlignment="1" applyProtection="1">
      <alignment horizontal="right" vertical="center"/>
      <protection locked="0"/>
    </xf>
    <xf numFmtId="43" fontId="49" fillId="0" borderId="0" xfId="28" applyFont="1" applyFill="1" applyBorder="1" applyAlignment="1" applyProtection="1">
      <alignment vertical="center"/>
      <protection locked="0"/>
    </xf>
    <xf numFmtId="43" fontId="49" fillId="0" borderId="0" xfId="28" applyFont="1" applyFill="1" applyBorder="1" applyAlignment="1" applyProtection="1">
      <alignment horizontal="right" vertical="center"/>
      <protection locked="0"/>
    </xf>
    <xf numFmtId="43" fontId="49" fillId="0" borderId="1" xfId="28" applyFont="1" applyFill="1" applyBorder="1" applyAlignment="1" applyProtection="1">
      <alignment horizontal="center" vertical="center"/>
      <protection locked="0"/>
    </xf>
    <xf numFmtId="43" fontId="58" fillId="0" borderId="0" xfId="28" applyFont="1" applyFill="1" applyBorder="1" applyAlignment="1" applyProtection="1">
      <alignment vertical="center"/>
      <protection locked="0"/>
    </xf>
    <xf numFmtId="43" fontId="7" fillId="0" borderId="0" xfId="28" applyFont="1" applyProtection="1"/>
    <xf numFmtId="43" fontId="83" fillId="0" borderId="0" xfId="28" applyFont="1" applyFill="1" applyAlignment="1" applyProtection="1">
      <alignment vertical="center"/>
      <protection locked="0"/>
    </xf>
    <xf numFmtId="43" fontId="84" fillId="0" borderId="0" xfId="28" applyFont="1" applyAlignment="1" applyProtection="1">
      <alignment vertical="center"/>
      <protection locked="0"/>
    </xf>
    <xf numFmtId="43" fontId="84" fillId="0" borderId="0" xfId="28" applyFont="1" applyFill="1" applyAlignment="1" applyProtection="1">
      <alignment vertical="center"/>
      <protection locked="0"/>
    </xf>
    <xf numFmtId="43" fontId="5" fillId="0" borderId="0" xfId="28" applyFont="1" applyAlignment="1" applyProtection="1">
      <alignment vertical="center"/>
      <protection locked="0"/>
    </xf>
    <xf numFmtId="43" fontId="47" fillId="0" borderId="0" xfId="28" applyFont="1" applyAlignment="1" applyProtection="1">
      <alignment vertical="center"/>
      <protection locked="0"/>
    </xf>
    <xf numFmtId="43" fontId="83" fillId="0" borderId="0" xfId="28" applyFont="1" applyAlignment="1" applyProtection="1">
      <alignment vertical="center"/>
      <protection locked="0"/>
    </xf>
    <xf numFmtId="43" fontId="23" fillId="2" borderId="0" xfId="28" applyFont="1" applyFill="1" applyAlignment="1">
      <alignment vertical="center"/>
    </xf>
    <xf numFmtId="43" fontId="26" fillId="0" borderId="0" xfId="28" applyFont="1"/>
    <xf numFmtId="43" fontId="0" fillId="0" borderId="47" xfId="28" applyFont="1" applyBorder="1" applyAlignment="1"/>
    <xf numFmtId="43" fontId="85" fillId="41" borderId="47" xfId="28" applyFont="1" applyFill="1" applyBorder="1" applyAlignment="1"/>
    <xf numFmtId="43" fontId="9" fillId="0" borderId="0" xfId="28" applyFont="1" applyAlignment="1" applyProtection="1">
      <alignment vertical="center"/>
      <protection locked="0"/>
    </xf>
    <xf numFmtId="43" fontId="82" fillId="40" borderId="0" xfId="28" applyFont="1" applyFill="1" applyAlignment="1" applyProtection="1">
      <alignment vertical="center"/>
      <protection locked="0"/>
    </xf>
    <xf numFmtId="43" fontId="9" fillId="0" borderId="0" xfId="28" applyFont="1" applyFill="1" applyAlignment="1" applyProtection="1">
      <alignment vertical="center"/>
      <protection locked="0"/>
    </xf>
    <xf numFmtId="43" fontId="43" fillId="0" borderId="0" xfId="28" applyFont="1" applyAlignment="1" applyProtection="1">
      <alignment vertical="center"/>
      <protection locked="0"/>
    </xf>
    <xf numFmtId="0" fontId="2" fillId="0" borderId="0" xfId="0" applyFont="1"/>
    <xf numFmtId="0" fontId="9" fillId="0" borderId="0" xfId="1" applyFont="1" applyAlignment="1" applyProtection="1">
      <alignment horizontal="left" vertical="center"/>
      <protection locked="0"/>
    </xf>
    <xf numFmtId="0" fontId="86" fillId="42" borderId="0" xfId="1" applyFont="1" applyFill="1" applyAlignment="1" applyProtection="1">
      <alignment vertical="center"/>
      <protection locked="0"/>
    </xf>
    <xf numFmtId="43" fontId="86" fillId="42" borderId="0" xfId="28" applyFont="1" applyFill="1" applyAlignment="1" applyProtection="1">
      <alignment vertical="center"/>
      <protection locked="0"/>
    </xf>
    <xf numFmtId="0" fontId="7" fillId="43" borderId="0" xfId="2" applyFont="1" applyFill="1" applyAlignment="1" applyProtection="1">
      <alignment vertical="center"/>
      <protection locked="0"/>
    </xf>
    <xf numFmtId="43" fontId="47" fillId="43" borderId="0" xfId="28" applyFont="1" applyFill="1" applyAlignment="1" applyProtection="1">
      <alignment vertical="center"/>
      <protection locked="0"/>
    </xf>
    <xf numFmtId="0" fontId="7" fillId="44" borderId="0" xfId="2" applyFont="1" applyFill="1" applyAlignment="1" applyProtection="1">
      <alignment vertical="center"/>
      <protection locked="0"/>
    </xf>
    <xf numFmtId="43" fontId="47" fillId="44" borderId="0" xfId="28" applyFont="1" applyFill="1" applyAlignment="1" applyProtection="1">
      <alignment vertical="center"/>
      <protection locked="0"/>
    </xf>
    <xf numFmtId="0" fontId="7" fillId="45" borderId="0" xfId="2" applyFont="1" applyFill="1" applyAlignment="1" applyProtection="1">
      <alignment vertical="center"/>
      <protection locked="0"/>
    </xf>
    <xf numFmtId="43" fontId="47" fillId="45" borderId="0" xfId="28" applyFont="1" applyFill="1" applyAlignment="1" applyProtection="1">
      <alignment vertical="center"/>
      <protection locked="0"/>
    </xf>
    <xf numFmtId="0" fontId="11" fillId="0" borderId="0" xfId="1" applyFont="1" applyBorder="1" applyAlignment="1" applyProtection="1">
      <alignment horizontal="center" vertical="center"/>
      <protection locked="0"/>
    </xf>
    <xf numFmtId="43" fontId="11" fillId="0" borderId="0" xfId="28" applyFont="1" applyBorder="1" applyAlignment="1" applyProtection="1">
      <alignment horizontal="center" vertical="center"/>
      <protection locked="0"/>
    </xf>
    <xf numFmtId="0" fontId="3" fillId="7" borderId="0" xfId="1" applyFont="1" applyFill="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43" fontId="11" fillId="0" borderId="1" xfId="28" applyFont="1" applyBorder="1" applyAlignment="1" applyProtection="1">
      <alignment horizontal="center" vertical="center"/>
      <protection locked="0"/>
    </xf>
    <xf numFmtId="43" fontId="11" fillId="0" borderId="2" xfId="28" applyFont="1" applyBorder="1" applyAlignment="1" applyProtection="1">
      <alignment horizontal="center" vertical="center"/>
      <protection locked="0"/>
    </xf>
    <xf numFmtId="0" fontId="3" fillId="0" borderId="0" xfId="1" applyFont="1" applyFill="1" applyAlignment="1" applyProtection="1">
      <alignment horizontal="center" vertical="center"/>
      <protection locked="0"/>
    </xf>
    <xf numFmtId="0" fontId="3" fillId="7" borderId="0" xfId="1" applyFont="1" applyFill="1" applyAlignment="1" applyProtection="1">
      <alignment horizontal="left" vertical="center"/>
      <protection locked="0"/>
    </xf>
    <xf numFmtId="0" fontId="52" fillId="0" borderId="0" xfId="0" applyFont="1" applyFill="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48" fillId="7" borderId="0" xfId="1" applyFont="1" applyFill="1" applyAlignment="1" applyProtection="1">
      <alignment horizontal="left" vertical="center"/>
      <protection locked="0"/>
    </xf>
    <xf numFmtId="0" fontId="10" fillId="0" borderId="0" xfId="1" applyFont="1" applyBorder="1" applyAlignment="1" applyProtection="1">
      <alignment horizontal="center" vertical="center"/>
      <protection locked="0"/>
    </xf>
    <xf numFmtId="0" fontId="49" fillId="0" borderId="0" xfId="2" applyFont="1" applyBorder="1" applyAlignment="1" applyProtection="1">
      <alignment horizontal="center" vertical="center"/>
      <protection locked="0"/>
    </xf>
    <xf numFmtId="43" fontId="58" fillId="0" borderId="0" xfId="28" applyFont="1" applyFill="1" applyBorder="1" applyAlignment="1" applyProtection="1">
      <alignment horizontal="center" vertical="center"/>
      <protection locked="0"/>
    </xf>
    <xf numFmtId="43" fontId="58" fillId="0" borderId="2" xfId="28" applyFont="1" applyFill="1" applyBorder="1" applyAlignment="1" applyProtection="1">
      <alignment horizontal="center" vertical="center"/>
      <protection locked="0"/>
    </xf>
    <xf numFmtId="43" fontId="52" fillId="0" borderId="0" xfId="28" applyFont="1" applyFill="1" applyBorder="1" applyAlignment="1" applyProtection="1">
      <alignment horizontal="center" vertical="center"/>
      <protection locked="0"/>
    </xf>
    <xf numFmtId="43" fontId="52" fillId="0" borderId="2" xfId="28" applyFont="1" applyFill="1" applyBorder="1" applyAlignment="1" applyProtection="1">
      <alignment horizontal="center" vertical="center"/>
      <protection locked="0"/>
    </xf>
    <xf numFmtId="0" fontId="21" fillId="0" borderId="0" xfId="22" applyFont="1" applyAlignment="1">
      <alignment horizontal="center" vertical="top"/>
    </xf>
    <xf numFmtId="43" fontId="21" fillId="0" borderId="0" xfId="28" applyFont="1" applyAlignment="1">
      <alignment horizontal="center" vertical="top"/>
    </xf>
    <xf numFmtId="0" fontId="21" fillId="0" borderId="0" xfId="22" applyFont="1" applyAlignment="1">
      <alignment horizontal="left" vertical="top"/>
    </xf>
    <xf numFmtId="0" fontId="17" fillId="7" borderId="13" xfId="23" applyFont="1" applyFill="1" applyBorder="1" applyAlignment="1">
      <alignment horizontal="center" vertical="center"/>
    </xf>
    <xf numFmtId="0" fontId="17" fillId="7" borderId="9" xfId="23" applyFont="1" applyFill="1" applyBorder="1" applyAlignment="1">
      <alignment horizontal="center" vertical="center"/>
    </xf>
    <xf numFmtId="0" fontId="17" fillId="7" borderId="10" xfId="23" applyFont="1" applyFill="1" applyBorder="1" applyAlignment="1">
      <alignment horizontal="center" vertical="center"/>
    </xf>
    <xf numFmtId="0" fontId="13" fillId="0" borderId="13" xfId="22" applyFont="1" applyBorder="1" applyAlignment="1">
      <alignment horizontal="left" vertical="center" wrapText="1"/>
    </xf>
    <xf numFmtId="0" fontId="13" fillId="0" borderId="9" xfId="22" applyFont="1" applyBorder="1" applyAlignment="1">
      <alignment horizontal="left" vertical="center" wrapText="1"/>
    </xf>
    <xf numFmtId="0" fontId="13" fillId="0" borderId="10" xfId="22" applyFont="1" applyBorder="1" applyAlignment="1">
      <alignment horizontal="left" vertical="center" wrapText="1"/>
    </xf>
    <xf numFmtId="0" fontId="3" fillId="7" borderId="12" xfId="23" applyFont="1" applyFill="1" applyBorder="1" applyAlignment="1">
      <alignment horizontal="center" vertical="center" wrapText="1"/>
    </xf>
    <xf numFmtId="9" fontId="3" fillId="7" borderId="14" xfId="29" applyFont="1" applyFill="1" applyBorder="1" applyAlignment="1">
      <alignment horizontal="center" vertical="center" wrapText="1"/>
    </xf>
    <xf numFmtId="9" fontId="3" fillId="7" borderId="15" xfId="29" applyFont="1" applyFill="1" applyBorder="1" applyAlignment="1">
      <alignment horizontal="center" vertical="center" wrapText="1"/>
    </xf>
    <xf numFmtId="43" fontId="3" fillId="7" borderId="13" xfId="28" applyFont="1" applyFill="1" applyBorder="1" applyAlignment="1">
      <alignment horizontal="center" vertical="center" wrapText="1"/>
    </xf>
    <xf numFmtId="43" fontId="3" fillId="7" borderId="9" xfId="28" applyFont="1" applyFill="1" applyBorder="1" applyAlignment="1">
      <alignment horizontal="center" vertical="center" wrapText="1"/>
    </xf>
    <xf numFmtId="49" fontId="3" fillId="7" borderId="14" xfId="23" applyNumberFormat="1" applyFont="1" applyFill="1" applyBorder="1" applyAlignment="1">
      <alignment horizontal="center" vertical="center" wrapText="1"/>
    </xf>
    <xf numFmtId="49" fontId="3" fillId="7" borderId="15" xfId="23" applyNumberFormat="1" applyFont="1" applyFill="1" applyBorder="1" applyAlignment="1">
      <alignment horizontal="center" vertical="center" wrapText="1"/>
    </xf>
    <xf numFmtId="0" fontId="31" fillId="2" borderId="22" xfId="25" applyFont="1" applyFill="1" applyBorder="1" applyAlignment="1">
      <alignment horizontal="justify" vertical="center" wrapText="1"/>
    </xf>
    <xf numFmtId="0" fontId="31" fillId="2" borderId="9" xfId="25" applyFont="1" applyFill="1" applyBorder="1" applyAlignment="1">
      <alignment horizontal="justify" vertical="center" wrapText="1"/>
    </xf>
    <xf numFmtId="0" fontId="31" fillId="2" borderId="23" xfId="25" applyFont="1" applyFill="1" applyBorder="1" applyAlignment="1">
      <alignment horizontal="justify" vertical="center" wrapText="1"/>
    </xf>
    <xf numFmtId="0" fontId="17" fillId="7" borderId="16" xfId="25" applyFont="1" applyFill="1" applyBorder="1" applyAlignment="1">
      <alignment horizontal="center" vertical="center"/>
    </xf>
    <xf numFmtId="0" fontId="17" fillId="7" borderId="17" xfId="25" applyFont="1" applyFill="1" applyBorder="1" applyAlignment="1">
      <alignment horizontal="center" vertical="center"/>
    </xf>
    <xf numFmtId="0" fontId="17" fillId="7" borderId="18" xfId="25" applyFont="1" applyFill="1" applyBorder="1" applyAlignment="1">
      <alignment horizontal="center" vertical="center"/>
    </xf>
    <xf numFmtId="0" fontId="19" fillId="7" borderId="16" xfId="25" applyFont="1" applyFill="1" applyBorder="1" applyAlignment="1">
      <alignment horizontal="center" vertical="center"/>
    </xf>
    <xf numFmtId="0" fontId="19" fillId="7" borderId="17" xfId="25" applyFont="1" applyFill="1" applyBorder="1" applyAlignment="1">
      <alignment horizontal="center" vertical="center"/>
    </xf>
    <xf numFmtId="0" fontId="19" fillId="7" borderId="18" xfId="25" applyFont="1" applyFill="1" applyBorder="1" applyAlignment="1">
      <alignment horizontal="center" vertical="center"/>
    </xf>
    <xf numFmtId="0" fontId="31" fillId="2" borderId="19" xfId="25" applyFont="1" applyFill="1" applyBorder="1" applyAlignment="1">
      <alignment horizontal="justify" vertical="center" wrapText="1"/>
    </xf>
    <xf numFmtId="0" fontId="31" fillId="2" borderId="20" xfId="25" applyFont="1" applyFill="1" applyBorder="1" applyAlignment="1">
      <alignment horizontal="justify" vertical="center" wrapText="1"/>
    </xf>
    <xf numFmtId="0" fontId="31" fillId="2" borderId="21" xfId="25" applyFont="1" applyFill="1" applyBorder="1" applyAlignment="1">
      <alignment horizontal="justify" vertical="center" wrapText="1"/>
    </xf>
    <xf numFmtId="0" fontId="31" fillId="2" borderId="13" xfId="25" applyFont="1" applyFill="1" applyBorder="1" applyAlignment="1">
      <alignment horizontal="justify" vertical="center" wrapText="1"/>
    </xf>
    <xf numFmtId="0" fontId="31" fillId="2" borderId="29" xfId="25" applyFont="1" applyFill="1" applyBorder="1" applyAlignment="1">
      <alignment horizontal="justify" vertical="top" wrapText="1"/>
    </xf>
    <xf numFmtId="0" fontId="31" fillId="2" borderId="20" xfId="25" applyFont="1" applyFill="1" applyBorder="1" applyAlignment="1">
      <alignment horizontal="justify" vertical="top" wrapText="1"/>
    </xf>
    <xf numFmtId="0" fontId="31" fillId="2" borderId="30" xfId="25" applyFont="1" applyFill="1" applyBorder="1" applyAlignment="1">
      <alignment horizontal="justify" vertical="top" wrapText="1"/>
    </xf>
    <xf numFmtId="0" fontId="31" fillId="2" borderId="25" xfId="25" applyFont="1" applyFill="1" applyBorder="1" applyAlignment="1">
      <alignment horizontal="justify" vertical="center" wrapText="1"/>
    </xf>
    <xf numFmtId="0" fontId="31" fillId="2" borderId="26" xfId="25" applyFont="1" applyFill="1" applyBorder="1" applyAlignment="1">
      <alignment horizontal="justify" vertical="center" wrapText="1"/>
    </xf>
    <xf numFmtId="0" fontId="31" fillId="2" borderId="27" xfId="25" applyFont="1" applyFill="1" applyBorder="1" applyAlignment="1">
      <alignment horizontal="justify" vertical="center" wrapText="1"/>
    </xf>
    <xf numFmtId="0" fontId="31" fillId="2" borderId="28" xfId="25" applyFont="1" applyFill="1" applyBorder="1" applyAlignment="1">
      <alignment horizontal="justify" vertical="center" wrapText="1"/>
    </xf>
    <xf numFmtId="0" fontId="31" fillId="2" borderId="29" xfId="25" applyFont="1" applyFill="1" applyBorder="1" applyAlignment="1">
      <alignment horizontal="justify" vertical="center" wrapText="1"/>
    </xf>
    <xf numFmtId="0" fontId="31" fillId="2" borderId="30" xfId="25" applyFont="1" applyFill="1" applyBorder="1" applyAlignment="1">
      <alignment horizontal="justify" vertical="center" wrapText="1"/>
    </xf>
    <xf numFmtId="0" fontId="31" fillId="2" borderId="10" xfId="25" applyFont="1" applyFill="1" applyBorder="1" applyAlignment="1">
      <alignment horizontal="justify" vertical="center" wrapText="1"/>
    </xf>
    <xf numFmtId="0" fontId="31" fillId="2" borderId="13" xfId="25" applyFont="1" applyFill="1" applyBorder="1" applyAlignment="1">
      <alignment horizontal="justify" vertical="top" wrapText="1"/>
    </xf>
    <xf numFmtId="0" fontId="31" fillId="2" borderId="9" xfId="25" applyFont="1" applyFill="1" applyBorder="1" applyAlignment="1">
      <alignment horizontal="justify" vertical="top" wrapText="1"/>
    </xf>
    <xf numFmtId="0" fontId="31" fillId="2" borderId="10" xfId="25" applyFont="1" applyFill="1" applyBorder="1" applyAlignment="1">
      <alignment horizontal="justify" vertical="top" wrapText="1"/>
    </xf>
    <xf numFmtId="49" fontId="32" fillId="2" borderId="13" xfId="25" applyNumberFormat="1" applyFont="1" applyFill="1" applyBorder="1" applyAlignment="1">
      <alignment horizontal="justify" vertical="top" wrapText="1"/>
    </xf>
    <xf numFmtId="49" fontId="32" fillId="2" borderId="9" xfId="25" applyNumberFormat="1" applyFont="1" applyFill="1" applyBorder="1" applyAlignment="1">
      <alignment horizontal="justify" vertical="top" wrapText="1"/>
    </xf>
    <xf numFmtId="49" fontId="32" fillId="2" borderId="10" xfId="25" applyNumberFormat="1" applyFont="1" applyFill="1" applyBorder="1" applyAlignment="1">
      <alignment horizontal="justify" vertical="top" wrapText="1"/>
    </xf>
    <xf numFmtId="0" fontId="31" fillId="2" borderId="31" xfId="25" applyFont="1" applyFill="1" applyBorder="1" applyAlignment="1">
      <alignment horizontal="justify" vertical="top" wrapText="1"/>
    </xf>
    <xf numFmtId="0" fontId="31" fillId="2" borderId="32" xfId="25" applyFont="1" applyFill="1" applyBorder="1" applyAlignment="1">
      <alignment horizontal="justify" vertical="top" wrapText="1"/>
    </xf>
    <xf numFmtId="0" fontId="31" fillId="2" borderId="33" xfId="25" applyFont="1" applyFill="1" applyBorder="1" applyAlignment="1">
      <alignment horizontal="justify" vertical="top" wrapText="1"/>
    </xf>
    <xf numFmtId="0" fontId="14" fillId="0" borderId="5" xfId="6" applyFont="1" applyBorder="1" applyAlignment="1">
      <alignment horizontal="justify" vertical="center"/>
    </xf>
    <xf numFmtId="0" fontId="14" fillId="0" borderId="6" xfId="6" applyFont="1" applyBorder="1" applyAlignment="1">
      <alignment horizontal="justify" vertical="center"/>
    </xf>
    <xf numFmtId="0" fontId="17" fillId="7" borderId="13" xfId="6" applyFont="1" applyFill="1" applyBorder="1" applyAlignment="1">
      <alignment horizontal="center" vertical="center" wrapText="1"/>
    </xf>
    <xf numFmtId="0" fontId="17" fillId="7" borderId="10" xfId="6" applyFont="1" applyFill="1" applyBorder="1" applyAlignment="1">
      <alignment horizontal="center" vertical="center" wrapText="1"/>
    </xf>
    <xf numFmtId="0" fontId="3" fillId="7" borderId="3" xfId="15" applyFont="1" applyFill="1" applyBorder="1" applyAlignment="1">
      <alignment horizontal="left" vertical="center" wrapText="1"/>
    </xf>
    <xf numFmtId="0" fontId="3" fillId="7" borderId="4" xfId="15"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7" borderId="8" xfId="6" applyFont="1" applyFill="1" applyBorder="1" applyAlignment="1">
      <alignment horizontal="left" vertical="center" wrapText="1"/>
    </xf>
    <xf numFmtId="0" fontId="13" fillId="0" borderId="3" xfId="6" applyFont="1" applyBorder="1" applyAlignment="1">
      <alignment horizontal="justify"/>
    </xf>
    <xf numFmtId="0" fontId="13" fillId="0" borderId="4" xfId="6" applyFont="1" applyBorder="1" applyAlignment="1">
      <alignment horizontal="justify"/>
    </xf>
    <xf numFmtId="0" fontId="12" fillId="0" borderId="2" xfId="15" applyFont="1" applyBorder="1" applyAlignment="1">
      <alignment vertical="top" wrapText="1"/>
    </xf>
    <xf numFmtId="0" fontId="39" fillId="0" borderId="0" xfId="6" applyFont="1" applyAlignment="1">
      <alignment horizontal="center"/>
    </xf>
    <xf numFmtId="0" fontId="39" fillId="0" borderId="0" xfId="15" applyFont="1" applyAlignment="1">
      <alignment horizontal="center" vertical="top"/>
    </xf>
    <xf numFmtId="0" fontId="34" fillId="2" borderId="3" xfId="26" applyFont="1" applyFill="1" applyBorder="1" applyAlignment="1">
      <alignment horizontal="center" vertical="center"/>
    </xf>
    <xf numFmtId="0" fontId="34" fillId="2" borderId="2" xfId="26" applyFont="1" applyFill="1" applyBorder="1" applyAlignment="1">
      <alignment horizontal="center" vertical="center"/>
    </xf>
    <xf numFmtId="0" fontId="34" fillId="2" borderId="4" xfId="26" applyFont="1" applyFill="1" applyBorder="1" applyAlignment="1">
      <alignment horizontal="center" vertical="center"/>
    </xf>
    <xf numFmtId="0" fontId="34" fillId="2" borderId="5" xfId="26" applyFont="1" applyFill="1" applyBorder="1" applyAlignment="1">
      <alignment horizontal="center" vertical="center"/>
    </xf>
    <xf numFmtId="0" fontId="34" fillId="2" borderId="0" xfId="26" applyFont="1" applyFill="1" applyAlignment="1">
      <alignment horizontal="center" vertical="center"/>
    </xf>
    <xf numFmtId="0" fontId="34" fillId="2" borderId="6" xfId="26" applyFont="1" applyFill="1" applyBorder="1" applyAlignment="1">
      <alignment horizontal="center" vertical="center"/>
    </xf>
    <xf numFmtId="0" fontId="34" fillId="2" borderId="7" xfId="26" applyFont="1" applyFill="1" applyBorder="1" applyAlignment="1">
      <alignment horizontal="center" vertical="center"/>
    </xf>
    <xf numFmtId="0" fontId="34" fillId="2" borderId="1" xfId="26" applyFont="1" applyFill="1" applyBorder="1" applyAlignment="1">
      <alignment horizontal="center" vertical="center"/>
    </xf>
    <xf numFmtId="0" fontId="34" fillId="2" borderId="8" xfId="26" applyFont="1" applyFill="1" applyBorder="1" applyAlignment="1">
      <alignment horizontal="center" vertical="center"/>
    </xf>
    <xf numFmtId="0" fontId="35" fillId="7" borderId="12" xfId="26" applyFont="1" applyFill="1" applyBorder="1" applyAlignment="1">
      <alignment horizontal="left" vertical="center"/>
    </xf>
    <xf numFmtId="0" fontId="36" fillId="7" borderId="12" xfId="26" applyFont="1" applyFill="1" applyBorder="1" applyAlignment="1">
      <alignment horizontal="center" vertical="center" wrapText="1"/>
    </xf>
    <xf numFmtId="0" fontId="42" fillId="0" borderId="0" xfId="26" applyFont="1" applyAlignment="1">
      <alignment horizontal="left" vertical="center"/>
    </xf>
    <xf numFmtId="0" fontId="40" fillId="0" borderId="12" xfId="26" applyFont="1" applyBorder="1" applyAlignment="1">
      <alignment horizontal="center" vertical="center" wrapText="1"/>
    </xf>
    <xf numFmtId="0" fontId="40" fillId="0" borderId="14" xfId="26" applyFont="1" applyBorder="1" applyAlignment="1">
      <alignment horizontal="center" vertical="center" wrapText="1"/>
    </xf>
    <xf numFmtId="0" fontId="40" fillId="0" borderId="12" xfId="26" applyFont="1" applyBorder="1" applyAlignment="1">
      <alignment horizontal="center" vertical="center"/>
    </xf>
    <xf numFmtId="0" fontId="40" fillId="0" borderId="14" xfId="26" applyFont="1" applyBorder="1" applyAlignment="1">
      <alignment horizontal="center" vertical="center"/>
    </xf>
    <xf numFmtId="0" fontId="34" fillId="2" borderId="0" xfId="26" applyFont="1" applyFill="1" applyAlignment="1">
      <alignment horizontal="center" vertical="center" wrapText="1"/>
    </xf>
    <xf numFmtId="0" fontId="34" fillId="0" borderId="0" xfId="26" applyFont="1" applyAlignment="1">
      <alignment horizontal="right" vertical="center"/>
    </xf>
    <xf numFmtId="43" fontId="38" fillId="0" borderId="1" xfId="27" applyFont="1" applyBorder="1" applyAlignment="1">
      <alignment vertical="center"/>
    </xf>
    <xf numFmtId="0" fontId="38" fillId="0" borderId="0" xfId="26" applyFont="1" applyAlignment="1">
      <alignment horizontal="center" vertical="center"/>
    </xf>
  </cellXfs>
  <cellStyles count="103">
    <cellStyle name="20% - Énfasis1 2" xfId="36" xr:uid="{00000000-0005-0000-0000-000000000000}"/>
    <cellStyle name="20% - Énfasis2 2" xfId="37" xr:uid="{00000000-0005-0000-0000-000001000000}"/>
    <cellStyle name="20% - Énfasis3 2" xfId="38" xr:uid="{00000000-0005-0000-0000-000002000000}"/>
    <cellStyle name="20% - Énfasis4 2" xfId="39" xr:uid="{00000000-0005-0000-0000-000003000000}"/>
    <cellStyle name="20% - Énfasis5 2" xfId="40" xr:uid="{00000000-0005-0000-0000-000004000000}"/>
    <cellStyle name="20% - Énfasis5 3" xfId="41" xr:uid="{00000000-0005-0000-0000-000005000000}"/>
    <cellStyle name="20% - Énfasis6 2" xfId="42" xr:uid="{00000000-0005-0000-0000-000006000000}"/>
    <cellStyle name="20% - Énfasis6 3" xfId="43" xr:uid="{00000000-0005-0000-0000-000007000000}"/>
    <cellStyle name="40% - Énfasis1 2" xfId="44" xr:uid="{00000000-0005-0000-0000-000008000000}"/>
    <cellStyle name="40% - Énfasis1 3" xfId="45" xr:uid="{00000000-0005-0000-0000-000009000000}"/>
    <cellStyle name="40% - Énfasis2 2" xfId="46" xr:uid="{00000000-0005-0000-0000-00000A000000}"/>
    <cellStyle name="40% - Énfasis2 3" xfId="47" xr:uid="{00000000-0005-0000-0000-00000B000000}"/>
    <cellStyle name="40% - Énfasis3 2" xfId="48" xr:uid="{00000000-0005-0000-0000-00000C000000}"/>
    <cellStyle name="40% - Énfasis4 2" xfId="49" xr:uid="{00000000-0005-0000-0000-00000D000000}"/>
    <cellStyle name="40% - Énfasis4 3" xfId="50" xr:uid="{00000000-0005-0000-0000-00000E000000}"/>
    <cellStyle name="40% - Énfasis5 2" xfId="51" xr:uid="{00000000-0005-0000-0000-00000F000000}"/>
    <cellStyle name="40% - Énfasis5 3" xfId="52" xr:uid="{00000000-0005-0000-0000-000010000000}"/>
    <cellStyle name="40% - Énfasis6 2" xfId="53" xr:uid="{00000000-0005-0000-0000-000011000000}"/>
    <cellStyle name="40% - Énfasis6 3" xfId="54" xr:uid="{00000000-0005-0000-0000-000012000000}"/>
    <cellStyle name="60% - Énfasis1 2" xfId="55" xr:uid="{00000000-0005-0000-0000-000013000000}"/>
    <cellStyle name="60% - Énfasis2 2" xfId="56" xr:uid="{00000000-0005-0000-0000-000014000000}"/>
    <cellStyle name="60% - Énfasis3 2" xfId="57" xr:uid="{00000000-0005-0000-0000-000015000000}"/>
    <cellStyle name="60% - Énfasis4 2" xfId="58" xr:uid="{00000000-0005-0000-0000-000016000000}"/>
    <cellStyle name="60% - Énfasis5 2" xfId="59" xr:uid="{00000000-0005-0000-0000-000017000000}"/>
    <cellStyle name="60% - Énfasis6 2" xfId="60" xr:uid="{00000000-0005-0000-0000-000018000000}"/>
    <cellStyle name="Buena 2" xfId="61" xr:uid="{00000000-0005-0000-0000-000019000000}"/>
    <cellStyle name="Cálculo 2" xfId="62" xr:uid="{00000000-0005-0000-0000-00001A000000}"/>
    <cellStyle name="Celda de comprobación 2" xfId="63" xr:uid="{00000000-0005-0000-0000-00001B000000}"/>
    <cellStyle name="Celda vinculada 2" xfId="64" xr:uid="{00000000-0005-0000-0000-00001C000000}"/>
    <cellStyle name="Encabezado 4 2" xfId="65" xr:uid="{00000000-0005-0000-0000-00001D000000}"/>
    <cellStyle name="Énfasis1 2" xfId="66" xr:uid="{00000000-0005-0000-0000-00001E000000}"/>
    <cellStyle name="Énfasis2 2" xfId="67" xr:uid="{00000000-0005-0000-0000-00001F000000}"/>
    <cellStyle name="Énfasis3 2" xfId="68" xr:uid="{00000000-0005-0000-0000-000020000000}"/>
    <cellStyle name="Énfasis4 2" xfId="69" xr:uid="{00000000-0005-0000-0000-000021000000}"/>
    <cellStyle name="Énfasis5 2" xfId="70" xr:uid="{00000000-0005-0000-0000-000022000000}"/>
    <cellStyle name="Énfasis6 2" xfId="71" xr:uid="{00000000-0005-0000-0000-000023000000}"/>
    <cellStyle name="Entrada 2" xfId="72" xr:uid="{00000000-0005-0000-0000-000024000000}"/>
    <cellStyle name="Euro" xfId="73" xr:uid="{00000000-0005-0000-0000-000025000000}"/>
    <cellStyle name="Excel Built-in Normal" xfId="74" xr:uid="{00000000-0005-0000-0000-000026000000}"/>
    <cellStyle name="Incorrecto 2" xfId="75" xr:uid="{00000000-0005-0000-0000-000027000000}"/>
    <cellStyle name="Millares" xfId="28" builtinId="3"/>
    <cellStyle name="Millares 2" xfId="32" xr:uid="{00000000-0005-0000-0000-000029000000}"/>
    <cellStyle name="Millares 2 3" xfId="8" xr:uid="{00000000-0005-0000-0000-00002A000000}"/>
    <cellStyle name="Millares 2 3 2" xfId="20" xr:uid="{00000000-0005-0000-0000-00002B000000}"/>
    <cellStyle name="Millares 3" xfId="35" xr:uid="{00000000-0005-0000-0000-00002C000000}"/>
    <cellStyle name="Millares 3 2" xfId="76" xr:uid="{00000000-0005-0000-0000-00002D000000}"/>
    <cellStyle name="Millares 4" xfId="34" xr:uid="{00000000-0005-0000-0000-00002E000000}"/>
    <cellStyle name="Millares 5" xfId="30" xr:uid="{00000000-0005-0000-0000-00002F000000}"/>
    <cellStyle name="Millares 6" xfId="7" xr:uid="{00000000-0005-0000-0000-000030000000}"/>
    <cellStyle name="Millares 6 2" xfId="19" xr:uid="{00000000-0005-0000-0000-000031000000}"/>
    <cellStyle name="Millares 7 2 2" xfId="18" xr:uid="{00000000-0005-0000-0000-000032000000}"/>
    <cellStyle name="Millares 7 2 2 2" xfId="27" xr:uid="{00000000-0005-0000-0000-000033000000}"/>
    <cellStyle name="Millares 7 3" xfId="14" xr:uid="{00000000-0005-0000-0000-000034000000}"/>
    <cellStyle name="Millares 7 3 2" xfId="24" xr:uid="{00000000-0005-0000-0000-000035000000}"/>
    <cellStyle name="Millares 9" xfId="4" xr:uid="{00000000-0005-0000-0000-000036000000}"/>
    <cellStyle name="Neutral 2" xfId="77" xr:uid="{00000000-0005-0000-0000-000037000000}"/>
    <cellStyle name="Normal" xfId="0" builtinId="0"/>
    <cellStyle name="Normal 10" xfId="33" xr:uid="{00000000-0005-0000-0000-000039000000}"/>
    <cellStyle name="Normal 10 2" xfId="6" xr:uid="{00000000-0005-0000-0000-00003A000000}"/>
    <cellStyle name="Normal 11" xfId="78" xr:uid="{00000000-0005-0000-0000-00003B000000}"/>
    <cellStyle name="Normal 12" xfId="79" xr:uid="{00000000-0005-0000-0000-00003C000000}"/>
    <cellStyle name="Normal 12 2" xfId="102" xr:uid="{00000000-0005-0000-0000-00003D000000}"/>
    <cellStyle name="Normal 13" xfId="80" xr:uid="{00000000-0005-0000-0000-00003E000000}"/>
    <cellStyle name="Normal 13 2" xfId="81" xr:uid="{00000000-0005-0000-0000-00003F000000}"/>
    <cellStyle name="Normal 17 2 2" xfId="17" xr:uid="{00000000-0005-0000-0000-000040000000}"/>
    <cellStyle name="Normal 17 2 2 2" xfId="26" xr:uid="{00000000-0005-0000-0000-000041000000}"/>
    <cellStyle name="Normal 17 3" xfId="12" xr:uid="{00000000-0005-0000-0000-000042000000}"/>
    <cellStyle name="Normal 17 3 2" xfId="23" xr:uid="{00000000-0005-0000-0000-000043000000}"/>
    <cellStyle name="Normal 17 4" xfId="16" xr:uid="{00000000-0005-0000-0000-000044000000}"/>
    <cellStyle name="Normal 17 4 2" xfId="25" xr:uid="{00000000-0005-0000-0000-000045000000}"/>
    <cellStyle name="Normal 18" xfId="82" xr:uid="{00000000-0005-0000-0000-000046000000}"/>
    <cellStyle name="Normal 2" xfId="1" xr:uid="{00000000-0005-0000-0000-000047000000}"/>
    <cellStyle name="Normal 2 2" xfId="31" xr:uid="{00000000-0005-0000-0000-000048000000}"/>
    <cellStyle name="Normal 2 2 2" xfId="3" xr:uid="{00000000-0005-0000-0000-000049000000}"/>
    <cellStyle name="Normal 2 2 2 2" xfId="13" xr:uid="{00000000-0005-0000-0000-00004A000000}"/>
    <cellStyle name="Normal 2 3" xfId="83" xr:uid="{00000000-0005-0000-0000-00004B000000}"/>
    <cellStyle name="Normal 2 4" xfId="84" xr:uid="{00000000-0005-0000-0000-00004C000000}"/>
    <cellStyle name="Normal 2 8" xfId="85" xr:uid="{00000000-0005-0000-0000-00004D000000}"/>
    <cellStyle name="Normal 2_BASE 2010 B" xfId="86" xr:uid="{00000000-0005-0000-0000-00004E000000}"/>
    <cellStyle name="Normal 20" xfId="5" xr:uid="{00000000-0005-0000-0000-00004F000000}"/>
    <cellStyle name="Normal 3" xfId="10" xr:uid="{00000000-0005-0000-0000-000050000000}"/>
    <cellStyle name="Normal 3 2" xfId="11" xr:uid="{00000000-0005-0000-0000-000051000000}"/>
    <cellStyle name="Normal 3 2 2" xfId="22" xr:uid="{00000000-0005-0000-0000-000052000000}"/>
    <cellStyle name="Normal 3 5" xfId="15" xr:uid="{00000000-0005-0000-0000-000053000000}"/>
    <cellStyle name="Normal 4" xfId="87" xr:uid="{00000000-0005-0000-0000-000054000000}"/>
    <cellStyle name="Normal 5" xfId="88" xr:uid="{00000000-0005-0000-0000-000055000000}"/>
    <cellStyle name="Normal 6" xfId="9" xr:uid="{00000000-0005-0000-0000-000056000000}"/>
    <cellStyle name="Normal 6 2" xfId="21" xr:uid="{00000000-0005-0000-0000-000057000000}"/>
    <cellStyle name="Normal 7" xfId="89" xr:uid="{00000000-0005-0000-0000-000058000000}"/>
    <cellStyle name="Normal 8" xfId="90" xr:uid="{00000000-0005-0000-0000-000059000000}"/>
    <cellStyle name="Normal 9" xfId="91" xr:uid="{00000000-0005-0000-0000-00005A000000}"/>
    <cellStyle name="Normal_Invi_07_LEER" xfId="2" xr:uid="{00000000-0005-0000-0000-00005B000000}"/>
    <cellStyle name="Notas 2" xfId="92" xr:uid="{00000000-0005-0000-0000-00005C000000}"/>
    <cellStyle name="Notas 3" xfId="93" xr:uid="{00000000-0005-0000-0000-00005D000000}"/>
    <cellStyle name="Porcentaje" xfId="29" builtinId="5"/>
    <cellStyle name="Salida 2" xfId="94" xr:uid="{00000000-0005-0000-0000-00005F000000}"/>
    <cellStyle name="Texto de advertencia 2" xfId="95" xr:uid="{00000000-0005-0000-0000-000060000000}"/>
    <cellStyle name="Texto explicativo 2" xfId="96" xr:uid="{00000000-0005-0000-0000-000061000000}"/>
    <cellStyle name="Título 1 2" xfId="97" xr:uid="{00000000-0005-0000-0000-000062000000}"/>
    <cellStyle name="Título 2 2" xfId="98" xr:uid="{00000000-0005-0000-0000-000063000000}"/>
    <cellStyle name="Título 3 2" xfId="99" xr:uid="{00000000-0005-0000-0000-000064000000}"/>
    <cellStyle name="Título 4" xfId="100" xr:uid="{00000000-0005-0000-0000-000065000000}"/>
    <cellStyle name="Total 2" xfId="101" xr:uid="{00000000-0005-0000-0000-000066000000}"/>
  </cellStyles>
  <dxfs count="1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dxf>
    <dxf>
      <font>
        <color theme="0"/>
      </font>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dxf>
    <dxf>
      <font>
        <color theme="0"/>
      </font>
    </dxf>
    <dxf>
      <font>
        <color theme="0"/>
      </font>
    </dxf>
    <dxf>
      <font>
        <color theme="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38"/>
      <tableStyleElement type="headerRow" dxfId="137"/>
    </tableStyle>
  </tableStyles>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1991360</xdr:colOff>
      <xdr:row>21</xdr:row>
      <xdr:rowOff>142240</xdr:rowOff>
    </xdr:from>
    <xdr:to>
      <xdr:col>1</xdr:col>
      <xdr:colOff>2010912</xdr:colOff>
      <xdr:row>29</xdr:row>
      <xdr:rowOff>82550</xdr:rowOff>
    </xdr:to>
    <xdr:sp macro="" textlink="">
      <xdr:nvSpPr>
        <xdr:cNvPr id="2" name="CuadroTexto 1">
          <a:extLst>
            <a:ext uri="{FF2B5EF4-FFF2-40B4-BE49-F238E27FC236}">
              <a16:creationId xmlns:a16="http://schemas.microsoft.com/office/drawing/2014/main" id="{A4835F84-DD81-40A2-B924-265F166A55FB}"/>
            </a:ext>
          </a:extLst>
        </xdr:cNvPr>
        <xdr:cNvSpPr txBox="1"/>
      </xdr:nvSpPr>
      <xdr:spPr>
        <a:xfrm>
          <a:off x="1991360" y="3972560"/>
          <a:ext cx="6511792"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200" b="1" cap="none" spc="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NO</a:t>
          </a:r>
          <a:r>
            <a:rPr lang="es-MX" sz="7200" b="1" cap="none" spc="0" baseline="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 APLICA</a:t>
          </a:r>
        </a:p>
        <a:p>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13</xdr:row>
      <xdr:rowOff>43543</xdr:rowOff>
    </xdr:from>
    <xdr:to>
      <xdr:col>1</xdr:col>
      <xdr:colOff>4704763</xdr:colOff>
      <xdr:row>20</xdr:row>
      <xdr:rowOff>24493</xdr:rowOff>
    </xdr:to>
    <xdr:sp macro="" textlink="">
      <xdr:nvSpPr>
        <xdr:cNvPr id="2" name="CuadroTexto 1">
          <a:extLst>
            <a:ext uri="{FF2B5EF4-FFF2-40B4-BE49-F238E27FC236}">
              <a16:creationId xmlns:a16="http://schemas.microsoft.com/office/drawing/2014/main" id="{0AEF6812-8987-429A-9CE5-636FC0267424}"/>
            </a:ext>
          </a:extLst>
        </xdr:cNvPr>
        <xdr:cNvSpPr txBox="1"/>
      </xdr:nvSpPr>
      <xdr:spPr>
        <a:xfrm>
          <a:off x="2286000" y="2634343"/>
          <a:ext cx="6511792"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200" b="1" cap="none" spc="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NO</a:t>
          </a:r>
          <a:r>
            <a:rPr lang="es-MX" sz="7200" b="1" cap="none" spc="0" baseline="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 APLICA</a:t>
          </a: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1436914</xdr:colOff>
      <xdr:row>6</xdr:row>
      <xdr:rowOff>130628</xdr:rowOff>
    </xdr:from>
    <xdr:to>
      <xdr:col>4</xdr:col>
      <xdr:colOff>655277</xdr:colOff>
      <xdr:row>6</xdr:row>
      <xdr:rowOff>1483178</xdr:rowOff>
    </xdr:to>
    <xdr:sp macro="" textlink="">
      <xdr:nvSpPr>
        <xdr:cNvPr id="2" name="CuadroTexto 1">
          <a:extLst>
            <a:ext uri="{FF2B5EF4-FFF2-40B4-BE49-F238E27FC236}">
              <a16:creationId xmlns:a16="http://schemas.microsoft.com/office/drawing/2014/main" id="{7B1D0538-41CF-4F6B-886E-EE6DD57AF727}"/>
            </a:ext>
          </a:extLst>
        </xdr:cNvPr>
        <xdr:cNvSpPr txBox="1"/>
      </xdr:nvSpPr>
      <xdr:spPr>
        <a:xfrm>
          <a:off x="1436914" y="1632857"/>
          <a:ext cx="6511792"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200" b="1" cap="none" spc="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NO</a:t>
          </a:r>
          <a:r>
            <a:rPr lang="es-MX" sz="7200" b="1" cap="none" spc="0" baseline="0">
              <a:ln w="22225">
                <a:solidFill>
                  <a:schemeClr val="accent2"/>
                </a:solidFill>
                <a:prstDash val="solid"/>
              </a:ln>
              <a:solidFill>
                <a:schemeClr val="accent2">
                  <a:lumMod val="40000"/>
                  <a:lumOff val="60000"/>
                </a:schemeClr>
              </a:solidFill>
              <a:effectLst/>
              <a:latin typeface="Arial" panose="020B0604020202020204" pitchFamily="34" charset="0"/>
              <a:cs typeface="Arial" panose="020B0604020202020204" pitchFamily="34" charset="0"/>
            </a:rPr>
            <a:t> APLICA</a:t>
          </a:r>
        </a:p>
        <a:p>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Y429"/>
  <sheetViews>
    <sheetView showGridLines="0" view="pageBreakPreview" zoomScale="85" zoomScaleNormal="100" zoomScaleSheetLayoutView="85" workbookViewId="0">
      <selection activeCell="U45" sqref="U45"/>
    </sheetView>
  </sheetViews>
  <sheetFormatPr baseColWidth="10" defaultColWidth="11.44140625" defaultRowHeight="15"/>
  <cols>
    <col min="1" max="1" width="3.33203125" style="97" customWidth="1"/>
    <col min="2" max="12" width="3.5546875" style="97" customWidth="1"/>
    <col min="13" max="18" width="15.6640625" style="248" customWidth="1"/>
    <col min="19" max="19" width="0.88671875" style="97" customWidth="1"/>
    <col min="20" max="20" width="10.6640625" style="97" customWidth="1"/>
    <col min="21" max="35" width="9.5546875" style="97" customWidth="1"/>
    <col min="36" max="51" width="2.6640625" style="97" customWidth="1"/>
    <col min="52" max="116" width="2.6640625" style="98" customWidth="1"/>
    <col min="117" max="16384" width="11.44140625" style="98"/>
  </cols>
  <sheetData>
    <row r="1" spans="1:51" s="52" customFormat="1" ht="3.9" customHeight="1">
      <c r="G1" s="53"/>
      <c r="H1" s="53"/>
      <c r="I1" s="54"/>
      <c r="J1" s="54"/>
      <c r="K1" s="53"/>
      <c r="L1" s="53"/>
      <c r="M1" s="249"/>
      <c r="N1" s="249"/>
      <c r="O1" s="249"/>
      <c r="P1" s="249"/>
      <c r="Q1" s="249"/>
      <c r="R1" s="249"/>
      <c r="S1" s="53"/>
      <c r="T1" s="53"/>
    </row>
    <row r="2" spans="1:51" s="58" customFormat="1" ht="11.1" customHeight="1">
      <c r="A2" s="186" t="s">
        <v>254</v>
      </c>
      <c r="B2" s="187"/>
      <c r="C2" s="187"/>
      <c r="D2" s="187"/>
      <c r="E2" s="187"/>
      <c r="F2" s="187"/>
      <c r="G2" s="187"/>
      <c r="H2" s="187"/>
      <c r="I2" s="187"/>
      <c r="J2" s="187"/>
      <c r="K2" s="187"/>
      <c r="L2" s="187"/>
      <c r="M2" s="250"/>
      <c r="N2" s="250"/>
      <c r="O2" s="251"/>
      <c r="P2" s="250"/>
      <c r="Q2" s="250"/>
      <c r="R2" s="250"/>
      <c r="S2" s="187"/>
      <c r="T2" s="57"/>
    </row>
    <row r="3" spans="1:51" s="58" customFormat="1" ht="11.1" customHeight="1">
      <c r="A3" s="187" t="s">
        <v>134</v>
      </c>
      <c r="B3" s="187"/>
      <c r="C3" s="187"/>
      <c r="D3" s="187"/>
      <c r="E3" s="187"/>
      <c r="F3" s="187"/>
      <c r="G3" s="187"/>
      <c r="H3" s="187"/>
      <c r="I3" s="187"/>
      <c r="J3" s="187"/>
      <c r="K3" s="187"/>
      <c r="L3" s="187"/>
      <c r="M3" s="250"/>
      <c r="N3" s="250"/>
      <c r="O3" s="251"/>
      <c r="P3" s="250"/>
      <c r="Q3" s="250"/>
      <c r="R3" s="250"/>
      <c r="S3" s="187"/>
      <c r="T3" s="57"/>
    </row>
    <row r="4" spans="1:51" s="58" customFormat="1" ht="11.1" customHeight="1">
      <c r="A4" s="331" t="s">
        <v>135</v>
      </c>
      <c r="B4" s="331"/>
      <c r="C4" s="331"/>
      <c r="D4" s="331"/>
      <c r="E4" s="331"/>
      <c r="F4" s="331"/>
      <c r="G4" s="331"/>
      <c r="H4" s="331"/>
      <c r="I4" s="331"/>
      <c r="J4" s="331"/>
      <c r="K4" s="331"/>
      <c r="L4" s="331"/>
      <c r="M4" s="331"/>
      <c r="N4" s="331"/>
      <c r="O4" s="331"/>
      <c r="P4" s="331"/>
      <c r="Q4" s="331"/>
      <c r="R4" s="331"/>
      <c r="S4" s="331"/>
      <c r="T4" s="57"/>
    </row>
    <row r="5" spans="1:51" s="58" customFormat="1" ht="11.1" customHeight="1">
      <c r="A5" s="187" t="s">
        <v>255</v>
      </c>
      <c r="B5" s="187"/>
      <c r="C5" s="187"/>
      <c r="D5" s="187"/>
      <c r="E5" s="187"/>
      <c r="F5" s="187"/>
      <c r="G5" s="187"/>
      <c r="H5" s="187"/>
      <c r="I5" s="187"/>
      <c r="J5" s="187"/>
      <c r="K5" s="187"/>
      <c r="L5" s="187"/>
      <c r="M5" s="250"/>
      <c r="N5" s="250"/>
      <c r="O5" s="251"/>
      <c r="P5" s="250"/>
      <c r="Q5" s="250"/>
      <c r="R5" s="250"/>
      <c r="S5" s="187"/>
      <c r="T5" s="57"/>
    </row>
    <row r="6" spans="1:51" s="58" customFormat="1" ht="3.75" customHeight="1">
      <c r="A6" s="336"/>
      <c r="B6" s="336"/>
      <c r="C6" s="336"/>
      <c r="D6" s="336"/>
      <c r="E6" s="336"/>
      <c r="F6" s="336"/>
      <c r="G6" s="336"/>
      <c r="H6" s="336"/>
      <c r="I6" s="336"/>
      <c r="J6" s="336"/>
      <c r="K6" s="336"/>
      <c r="L6" s="336"/>
      <c r="M6" s="336"/>
      <c r="N6" s="336"/>
      <c r="O6" s="336"/>
      <c r="P6" s="336"/>
      <c r="Q6" s="336"/>
      <c r="R6" s="336"/>
      <c r="S6" s="336"/>
      <c r="T6" s="57"/>
    </row>
    <row r="7" spans="1:51" s="58" customFormat="1" ht="11.1" customHeight="1">
      <c r="A7" s="337" t="s">
        <v>823</v>
      </c>
      <c r="B7" s="337"/>
      <c r="C7" s="337"/>
      <c r="D7" s="337"/>
      <c r="E7" s="337"/>
      <c r="F7" s="337"/>
      <c r="G7" s="337"/>
      <c r="H7" s="337"/>
      <c r="I7" s="337"/>
      <c r="J7" s="337"/>
      <c r="K7" s="337"/>
      <c r="L7" s="337"/>
      <c r="M7" s="337"/>
      <c r="N7" s="337"/>
      <c r="O7" s="337"/>
      <c r="P7" s="337"/>
      <c r="Q7" s="337"/>
      <c r="R7" s="337"/>
      <c r="S7" s="337"/>
      <c r="T7" s="57"/>
    </row>
    <row r="8" spans="1:51" s="62" customFormat="1" ht="3.9" customHeight="1">
      <c r="A8" s="59"/>
      <c r="B8" s="59"/>
      <c r="C8" s="60"/>
      <c r="D8" s="60"/>
      <c r="E8" s="60"/>
      <c r="F8" s="60"/>
      <c r="G8" s="60"/>
      <c r="H8" s="60"/>
      <c r="I8" s="60"/>
      <c r="J8" s="60"/>
      <c r="K8" s="60"/>
      <c r="L8" s="60"/>
      <c r="M8" s="252"/>
      <c r="N8" s="252"/>
      <c r="O8" s="253"/>
      <c r="P8" s="252"/>
      <c r="Q8" s="252"/>
      <c r="R8" s="252"/>
      <c r="S8" s="60"/>
      <c r="T8" s="61"/>
    </row>
    <row r="9" spans="1:51" s="64" customFormat="1" ht="11.1" customHeight="1">
      <c r="A9" s="188"/>
      <c r="B9" s="188"/>
      <c r="C9" s="188"/>
      <c r="D9" s="188"/>
      <c r="E9" s="188"/>
      <c r="F9" s="188"/>
      <c r="G9" s="188"/>
      <c r="H9" s="188"/>
      <c r="I9" s="188"/>
      <c r="J9" s="188"/>
      <c r="K9" s="188"/>
      <c r="L9" s="189"/>
      <c r="M9" s="254"/>
      <c r="N9" s="254"/>
      <c r="O9" s="254" t="s">
        <v>136</v>
      </c>
      <c r="P9" s="254"/>
      <c r="Q9" s="254"/>
      <c r="R9" s="255"/>
      <c r="S9" s="190"/>
      <c r="T9" s="63"/>
    </row>
    <row r="10" spans="1:51" s="64" customFormat="1" ht="11.1" customHeight="1">
      <c r="A10" s="188"/>
      <c r="B10" s="191" t="s">
        <v>137</v>
      </c>
      <c r="C10" s="190"/>
      <c r="D10" s="190"/>
      <c r="E10" s="190"/>
      <c r="F10" s="190"/>
      <c r="G10" s="190"/>
      <c r="H10" s="190"/>
      <c r="I10" s="190"/>
      <c r="J10" s="190"/>
      <c r="K10" s="190"/>
      <c r="L10" s="190"/>
      <c r="M10" s="254"/>
      <c r="N10" s="254"/>
      <c r="O10" s="254"/>
      <c r="P10" s="254"/>
      <c r="Q10" s="254"/>
      <c r="R10" s="255" t="s">
        <v>0</v>
      </c>
      <c r="S10" s="190"/>
      <c r="T10" s="63"/>
    </row>
    <row r="11" spans="1:51" s="64" customFormat="1" ht="11.1" customHeight="1">
      <c r="A11" s="188"/>
      <c r="B11" s="188"/>
      <c r="C11" s="188"/>
      <c r="D11" s="188"/>
      <c r="E11" s="188"/>
      <c r="F11" s="188"/>
      <c r="G11" s="188"/>
      <c r="H11" s="188"/>
      <c r="I11" s="188"/>
      <c r="J11" s="188"/>
      <c r="K11" s="188"/>
      <c r="L11" s="189"/>
      <c r="M11" s="254" t="s">
        <v>138</v>
      </c>
      <c r="N11" s="254" t="s">
        <v>139</v>
      </c>
      <c r="O11" s="254" t="s">
        <v>140</v>
      </c>
      <c r="P11" s="254" t="s">
        <v>141</v>
      </c>
      <c r="Q11" s="254" t="s">
        <v>142</v>
      </c>
      <c r="R11" s="255"/>
      <c r="S11" s="190"/>
      <c r="T11" s="63"/>
    </row>
    <row r="12" spans="1:51" s="70" customFormat="1" ht="9.9" customHeight="1">
      <c r="A12" s="65"/>
      <c r="B12" s="65"/>
      <c r="C12" s="65"/>
      <c r="D12" s="65"/>
      <c r="E12" s="65"/>
      <c r="F12" s="65"/>
      <c r="G12" s="65"/>
      <c r="H12" s="65"/>
      <c r="I12" s="65"/>
      <c r="J12" s="65"/>
      <c r="K12" s="65"/>
      <c r="L12" s="66"/>
      <c r="M12" s="298"/>
      <c r="N12" s="298"/>
      <c r="O12" s="298"/>
      <c r="P12" s="298"/>
      <c r="Q12" s="298"/>
      <c r="R12" s="298"/>
      <c r="S12" s="67"/>
      <c r="T12" s="68"/>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row>
    <row r="13" spans="1:51" s="70" customFormat="1" ht="9.9" customHeight="1">
      <c r="A13" s="65"/>
      <c r="B13" s="71" t="s">
        <v>143</v>
      </c>
      <c r="C13" s="71"/>
      <c r="D13" s="71"/>
      <c r="E13" s="71"/>
      <c r="F13" s="71"/>
      <c r="G13" s="71"/>
      <c r="H13" s="71"/>
      <c r="I13" s="71"/>
      <c r="J13" s="71"/>
      <c r="K13" s="71"/>
      <c r="L13" s="72"/>
      <c r="M13" s="299">
        <v>1604968146</v>
      </c>
      <c r="N13" s="299">
        <f>+O13-M13</f>
        <v>34769363.750000715</v>
      </c>
      <c r="O13" s="258">
        <v>1639737509.7500007</v>
      </c>
      <c r="P13" s="299">
        <v>1634670606.5700006</v>
      </c>
      <c r="Q13" s="299">
        <v>1633383244.9400008</v>
      </c>
      <c r="R13" s="258">
        <f>SUM(O13-P13)</f>
        <v>5066903.1800000668</v>
      </c>
      <c r="S13" s="67"/>
      <c r="T13" s="73"/>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row>
    <row r="14" spans="1:51" s="70" customFormat="1" ht="9.9" customHeight="1">
      <c r="A14" s="65"/>
      <c r="B14" s="65"/>
      <c r="C14" s="65"/>
      <c r="D14" s="65"/>
      <c r="E14" s="65"/>
      <c r="F14" s="65"/>
      <c r="G14" s="65"/>
      <c r="H14" s="65"/>
      <c r="I14" s="65"/>
      <c r="J14" s="65"/>
      <c r="K14" s="65"/>
      <c r="L14" s="66"/>
      <c r="M14" s="298"/>
      <c r="N14" s="298"/>
      <c r="O14" s="298"/>
      <c r="P14" s="298"/>
      <c r="Q14" s="298"/>
      <c r="R14" s="298"/>
      <c r="S14" s="67"/>
      <c r="T14" s="74"/>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row>
    <row r="15" spans="1:51" s="70" customFormat="1" ht="9.9" customHeight="1">
      <c r="A15" s="65"/>
      <c r="B15" s="65"/>
      <c r="C15" s="65"/>
      <c r="D15" s="65"/>
      <c r="E15" s="65"/>
      <c r="F15" s="65"/>
      <c r="G15" s="65"/>
      <c r="H15" s="65"/>
      <c r="I15" s="65"/>
      <c r="J15" s="65"/>
      <c r="K15" s="65"/>
      <c r="L15" s="65"/>
      <c r="M15" s="300"/>
      <c r="N15" s="300"/>
      <c r="O15" s="300"/>
      <c r="P15" s="300"/>
      <c r="Q15" s="300"/>
      <c r="R15" s="300"/>
      <c r="S15" s="67"/>
      <c r="T15" s="74"/>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row>
    <row r="16" spans="1:51" s="70" customFormat="1" ht="9.9" customHeight="1">
      <c r="A16" s="65"/>
      <c r="B16" s="65"/>
      <c r="C16" s="65"/>
      <c r="D16" s="65"/>
      <c r="E16" s="65"/>
      <c r="F16" s="65"/>
      <c r="G16" s="65"/>
      <c r="H16" s="65"/>
      <c r="I16" s="65"/>
      <c r="J16" s="65"/>
      <c r="K16" s="65"/>
      <c r="L16" s="65"/>
      <c r="M16" s="300"/>
      <c r="N16" s="300"/>
      <c r="O16" s="300"/>
      <c r="P16" s="300"/>
      <c r="Q16" s="300"/>
      <c r="R16" s="300"/>
      <c r="S16" s="67"/>
      <c r="T16" s="74"/>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row>
    <row r="17" spans="1:51" s="70" customFormat="1" ht="9.9" customHeight="1">
      <c r="A17" s="65"/>
      <c r="B17" s="65"/>
      <c r="C17" s="65"/>
      <c r="D17" s="65"/>
      <c r="E17" s="65"/>
      <c r="F17" s="65"/>
      <c r="G17" s="65"/>
      <c r="H17" s="65"/>
      <c r="I17" s="65"/>
      <c r="J17" s="65"/>
      <c r="K17" s="65"/>
      <c r="L17" s="65"/>
      <c r="M17" s="300"/>
      <c r="N17" s="300"/>
      <c r="O17" s="300"/>
      <c r="P17" s="300"/>
      <c r="Q17" s="300"/>
      <c r="R17" s="300"/>
      <c r="S17" s="67"/>
      <c r="T17" s="74"/>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row>
    <row r="18" spans="1:51" s="70" customFormat="1" ht="9.9" customHeight="1">
      <c r="A18" s="65"/>
      <c r="B18" s="65"/>
      <c r="C18" s="65"/>
      <c r="D18" s="65"/>
      <c r="E18" s="65"/>
      <c r="F18" s="65"/>
      <c r="G18" s="65"/>
      <c r="H18" s="65"/>
      <c r="I18" s="65"/>
      <c r="J18" s="65"/>
      <c r="K18" s="65"/>
      <c r="L18" s="65"/>
      <c r="M18" s="300"/>
      <c r="N18" s="300"/>
      <c r="O18" s="300"/>
      <c r="P18" s="300"/>
      <c r="Q18" s="300"/>
      <c r="R18" s="300"/>
      <c r="S18" s="67"/>
      <c r="T18" s="74"/>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row>
    <row r="19" spans="1:51" s="70" customFormat="1" ht="9.9" customHeight="1">
      <c r="A19" s="65"/>
      <c r="B19" s="65"/>
      <c r="C19" s="65"/>
      <c r="D19" s="65"/>
      <c r="E19" s="65"/>
      <c r="F19" s="65"/>
      <c r="G19" s="65"/>
      <c r="H19" s="65"/>
      <c r="I19" s="65"/>
      <c r="J19" s="65"/>
      <c r="K19" s="65"/>
      <c r="L19" s="65"/>
      <c r="M19" s="300"/>
      <c r="N19" s="300"/>
      <c r="O19" s="300"/>
      <c r="P19" s="300"/>
      <c r="Q19" s="300"/>
      <c r="R19" s="300"/>
      <c r="S19" s="67"/>
      <c r="T19" s="74"/>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row>
    <row r="20" spans="1:51" s="70" customFormat="1" ht="9.9" customHeight="1">
      <c r="A20" s="65"/>
      <c r="B20" s="71" t="s">
        <v>144</v>
      </c>
      <c r="C20" s="71"/>
      <c r="D20" s="71"/>
      <c r="E20" s="71"/>
      <c r="F20" s="71"/>
      <c r="G20" s="71"/>
      <c r="H20" s="71"/>
      <c r="I20" s="71"/>
      <c r="J20" s="71"/>
      <c r="K20" s="71"/>
      <c r="L20" s="72"/>
      <c r="M20" s="299">
        <v>921454018</v>
      </c>
      <c r="N20" s="299">
        <f>+O20-M20</f>
        <v>-38504396.330000043</v>
      </c>
      <c r="O20" s="258">
        <v>882949621.66999996</v>
      </c>
      <c r="P20" s="299">
        <v>869036683.03000045</v>
      </c>
      <c r="Q20" s="299">
        <v>869036683.03000045</v>
      </c>
      <c r="R20" s="258">
        <f>SUM(O20-P20)</f>
        <v>13912938.639999509</v>
      </c>
      <c r="S20" s="67"/>
      <c r="T20" s="73"/>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row>
    <row r="21" spans="1:51" s="70" customFormat="1" ht="9.9" customHeight="1">
      <c r="A21" s="65"/>
      <c r="B21" s="65"/>
      <c r="C21" s="65"/>
      <c r="D21" s="65"/>
      <c r="E21" s="65"/>
      <c r="F21" s="65"/>
      <c r="G21" s="65"/>
      <c r="H21" s="65"/>
      <c r="I21" s="65"/>
      <c r="J21" s="65"/>
      <c r="K21" s="65"/>
      <c r="L21" s="65"/>
      <c r="M21" s="300"/>
      <c r="N21" s="300"/>
      <c r="O21" s="300"/>
      <c r="P21" s="300"/>
      <c r="Q21" s="300"/>
      <c r="R21" s="300"/>
      <c r="S21" s="67"/>
      <c r="T21" s="74"/>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row>
    <row r="22" spans="1:51" s="70" customFormat="1" ht="9.9" customHeight="1">
      <c r="A22" s="65"/>
      <c r="B22" s="65"/>
      <c r="C22" s="65"/>
      <c r="D22" s="65"/>
      <c r="E22" s="65"/>
      <c r="F22" s="65"/>
      <c r="G22" s="65"/>
      <c r="H22" s="65"/>
      <c r="I22" s="65"/>
      <c r="J22" s="65"/>
      <c r="K22" s="65"/>
      <c r="L22" s="65"/>
      <c r="M22" s="300"/>
      <c r="N22" s="300"/>
      <c r="O22" s="300"/>
      <c r="P22" s="300"/>
      <c r="Q22" s="300"/>
      <c r="R22" s="300"/>
      <c r="S22" s="67"/>
      <c r="T22" s="74"/>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row>
    <row r="23" spans="1:51" s="70" customFormat="1" ht="9.9" customHeight="1">
      <c r="A23" s="65"/>
      <c r="B23" s="65"/>
      <c r="C23" s="65"/>
      <c r="D23" s="65"/>
      <c r="E23" s="65"/>
      <c r="F23" s="65"/>
      <c r="G23" s="65"/>
      <c r="H23" s="65"/>
      <c r="I23" s="65"/>
      <c r="J23" s="65"/>
      <c r="K23" s="65"/>
      <c r="L23" s="65"/>
      <c r="M23" s="300"/>
      <c r="N23" s="300"/>
      <c r="O23" s="300"/>
      <c r="P23" s="300"/>
      <c r="Q23" s="300"/>
      <c r="R23" s="300"/>
      <c r="S23" s="67"/>
      <c r="T23" s="74"/>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row>
    <row r="24" spans="1:51" s="70" customFormat="1" ht="9.9" customHeight="1">
      <c r="A24" s="65"/>
      <c r="B24" s="65"/>
      <c r="C24" s="65"/>
      <c r="D24" s="65"/>
      <c r="E24" s="65"/>
      <c r="F24" s="65"/>
      <c r="G24" s="65"/>
      <c r="H24" s="65"/>
      <c r="I24" s="65"/>
      <c r="J24" s="65"/>
      <c r="K24" s="65"/>
      <c r="L24" s="65"/>
      <c r="M24" s="300"/>
      <c r="N24" s="300"/>
      <c r="O24" s="300"/>
      <c r="P24" s="300"/>
      <c r="Q24" s="300"/>
      <c r="R24" s="300"/>
      <c r="S24" s="67"/>
      <c r="T24" s="74"/>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row>
    <row r="25" spans="1:51" s="70" customFormat="1" ht="9.9" customHeight="1">
      <c r="A25" s="65"/>
      <c r="B25" s="65"/>
      <c r="C25" s="65"/>
      <c r="D25" s="65"/>
      <c r="E25" s="65"/>
      <c r="F25" s="65"/>
      <c r="G25" s="65"/>
      <c r="H25" s="65"/>
      <c r="I25" s="65"/>
      <c r="J25" s="65"/>
      <c r="K25" s="65"/>
      <c r="L25" s="65"/>
      <c r="M25" s="300"/>
      <c r="N25" s="300"/>
      <c r="O25" s="300"/>
      <c r="P25" s="300"/>
      <c r="Q25" s="300"/>
      <c r="R25" s="300"/>
      <c r="S25" s="67"/>
      <c r="T25" s="74"/>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row>
    <row r="26" spans="1:51" s="70" customFormat="1" ht="9.9" customHeight="1">
      <c r="A26" s="75"/>
      <c r="B26" s="75"/>
      <c r="C26" s="75"/>
      <c r="D26" s="75"/>
      <c r="E26" s="75"/>
      <c r="F26" s="75"/>
      <c r="G26" s="75"/>
      <c r="H26" s="75"/>
      <c r="I26" s="75"/>
      <c r="J26" s="75"/>
      <c r="K26" s="75"/>
      <c r="L26" s="76"/>
      <c r="M26" s="301"/>
      <c r="N26" s="301"/>
      <c r="O26" s="265"/>
      <c r="P26" s="300"/>
      <c r="Q26" s="301"/>
      <c r="R26" s="265"/>
      <c r="S26" s="67"/>
      <c r="T26" s="74"/>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row>
    <row r="27" spans="1:51" s="70" customFormat="1" ht="9.9" customHeight="1">
      <c r="A27" s="65"/>
      <c r="B27" s="71" t="s">
        <v>145</v>
      </c>
      <c r="C27" s="71"/>
      <c r="D27" s="71"/>
      <c r="E27" s="71"/>
      <c r="F27" s="71"/>
      <c r="G27" s="71"/>
      <c r="H27" s="71"/>
      <c r="I27" s="71"/>
      <c r="J27" s="71"/>
      <c r="K27" s="71"/>
      <c r="L27" s="72"/>
      <c r="M27" s="299"/>
      <c r="N27" s="299"/>
      <c r="O27" s="258">
        <f>SUM(M27+N27)</f>
        <v>0</v>
      </c>
      <c r="P27" s="299"/>
      <c r="Q27" s="299"/>
      <c r="R27" s="258">
        <f>SUM(O27-P27)</f>
        <v>0</v>
      </c>
      <c r="S27" s="67"/>
      <c r="T27" s="73"/>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row>
    <row r="28" spans="1:51" s="70" customFormat="1" ht="9.9" customHeight="1">
      <c r="A28" s="65"/>
      <c r="B28" s="65"/>
      <c r="C28" s="65"/>
      <c r="D28" s="65"/>
      <c r="E28" s="65"/>
      <c r="F28" s="65"/>
      <c r="G28" s="65"/>
      <c r="H28" s="65"/>
      <c r="I28" s="65"/>
      <c r="J28" s="65"/>
      <c r="K28" s="65"/>
      <c r="L28" s="66"/>
      <c r="M28" s="298"/>
      <c r="N28" s="298"/>
      <c r="O28" s="298"/>
      <c r="P28" s="298"/>
      <c r="Q28" s="298"/>
      <c r="R28" s="298"/>
      <c r="S28" s="67"/>
      <c r="T28" s="74"/>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70" customFormat="1" ht="9.9" customHeight="1">
      <c r="A29" s="65"/>
      <c r="B29" s="65"/>
      <c r="C29" s="65"/>
      <c r="D29" s="65"/>
      <c r="E29" s="65"/>
      <c r="F29" s="65"/>
      <c r="G29" s="65"/>
      <c r="H29" s="65"/>
      <c r="I29" s="65"/>
      <c r="J29" s="65"/>
      <c r="K29" s="65"/>
      <c r="L29" s="66"/>
      <c r="M29" s="298"/>
      <c r="N29" s="298"/>
      <c r="O29" s="298"/>
      <c r="P29" s="298"/>
      <c r="Q29" s="298"/>
      <c r="R29" s="298"/>
      <c r="S29" s="67"/>
      <c r="T29" s="74"/>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70" customFormat="1" ht="9.9" customHeight="1">
      <c r="A30" s="65"/>
      <c r="B30" s="65"/>
      <c r="C30" s="65"/>
      <c r="D30" s="65"/>
      <c r="E30" s="65"/>
      <c r="F30" s="65"/>
      <c r="G30" s="65"/>
      <c r="H30" s="65"/>
      <c r="I30" s="65"/>
      <c r="J30" s="65"/>
      <c r="K30" s="65"/>
      <c r="L30" s="66"/>
      <c r="M30" s="298"/>
      <c r="N30" s="298"/>
      <c r="O30" s="298"/>
      <c r="P30" s="298"/>
      <c r="Q30" s="298"/>
      <c r="R30" s="298"/>
      <c r="S30" s="67"/>
      <c r="T30" s="74"/>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row>
    <row r="31" spans="1:51" s="70" customFormat="1" ht="9.9" customHeight="1">
      <c r="A31" s="65"/>
      <c r="B31" s="65"/>
      <c r="C31" s="65"/>
      <c r="D31" s="65"/>
      <c r="E31" s="65"/>
      <c r="F31" s="65"/>
      <c r="G31" s="65"/>
      <c r="H31" s="65"/>
      <c r="I31" s="65"/>
      <c r="J31" s="65"/>
      <c r="K31" s="65"/>
      <c r="L31" s="66"/>
      <c r="M31" s="298"/>
      <c r="N31" s="298"/>
      <c r="O31" s="298"/>
      <c r="P31" s="298"/>
      <c r="Q31" s="298"/>
      <c r="R31" s="298"/>
      <c r="S31" s="67"/>
      <c r="T31" s="74"/>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row>
    <row r="32" spans="1:51" s="70" customFormat="1" ht="9.9" customHeight="1">
      <c r="A32" s="65"/>
      <c r="B32" s="65"/>
      <c r="C32" s="65"/>
      <c r="D32" s="65"/>
      <c r="E32" s="65"/>
      <c r="F32" s="65"/>
      <c r="G32" s="65"/>
      <c r="H32" s="65"/>
      <c r="I32" s="65"/>
      <c r="J32" s="65"/>
      <c r="K32" s="65"/>
      <c r="L32" s="65"/>
      <c r="M32" s="300"/>
      <c r="N32" s="300"/>
      <c r="O32" s="300"/>
      <c r="P32" s="300"/>
      <c r="Q32" s="300"/>
      <c r="R32" s="300"/>
      <c r="S32" s="67"/>
      <c r="T32" s="74"/>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row>
    <row r="33" spans="1:51" s="70" customFormat="1" ht="9.9" customHeight="1">
      <c r="A33" s="65"/>
      <c r="B33" s="65"/>
      <c r="C33" s="65"/>
      <c r="D33" s="65"/>
      <c r="E33" s="65"/>
      <c r="F33" s="65"/>
      <c r="G33" s="65"/>
      <c r="H33" s="65"/>
      <c r="I33" s="65"/>
      <c r="J33" s="65"/>
      <c r="K33" s="65"/>
      <c r="L33" s="65"/>
      <c r="M33" s="300"/>
      <c r="N33" s="300"/>
      <c r="O33" s="300"/>
      <c r="P33" s="300"/>
      <c r="Q33" s="300"/>
      <c r="R33" s="300"/>
      <c r="S33" s="67"/>
      <c r="T33" s="74"/>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70" customFormat="1" ht="9.9" customHeight="1">
      <c r="A34" s="65"/>
      <c r="B34" s="71" t="s">
        <v>146</v>
      </c>
      <c r="C34" s="71"/>
      <c r="D34" s="71"/>
      <c r="E34" s="71"/>
      <c r="F34" s="71"/>
      <c r="G34" s="71"/>
      <c r="H34" s="71"/>
      <c r="I34" s="71"/>
      <c r="J34" s="71"/>
      <c r="K34" s="71"/>
      <c r="L34" s="72"/>
      <c r="M34" s="299"/>
      <c r="N34" s="299"/>
      <c r="O34" s="258">
        <f>SUM(M34+N34)</f>
        <v>0</v>
      </c>
      <c r="P34" s="299"/>
      <c r="Q34" s="299"/>
      <c r="R34" s="258">
        <f>SUM(O34-P34)</f>
        <v>0</v>
      </c>
      <c r="S34" s="67"/>
      <c r="T34" s="73"/>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row>
    <row r="35" spans="1:51" s="70" customFormat="1" ht="9.9" customHeight="1">
      <c r="A35" s="65"/>
      <c r="B35" s="65"/>
      <c r="C35" s="65"/>
      <c r="D35" s="65"/>
      <c r="E35" s="65"/>
      <c r="F35" s="65"/>
      <c r="G35" s="65"/>
      <c r="H35" s="65"/>
      <c r="I35" s="65"/>
      <c r="J35" s="65"/>
      <c r="K35" s="65"/>
      <c r="L35" s="65"/>
      <c r="M35" s="300"/>
      <c r="N35" s="300"/>
      <c r="O35" s="300"/>
      <c r="P35" s="300"/>
      <c r="Q35" s="300"/>
      <c r="R35" s="300"/>
      <c r="S35" s="67"/>
      <c r="T35" s="74"/>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row>
    <row r="36" spans="1:51" s="70" customFormat="1" ht="9.9" customHeight="1">
      <c r="A36" s="65"/>
      <c r="B36" s="65"/>
      <c r="C36" s="65"/>
      <c r="D36" s="65"/>
      <c r="E36" s="65"/>
      <c r="F36" s="65"/>
      <c r="G36" s="65"/>
      <c r="H36" s="65"/>
      <c r="I36" s="65"/>
      <c r="J36" s="65"/>
      <c r="K36" s="65"/>
      <c r="L36" s="65"/>
      <c r="M36" s="300"/>
      <c r="N36" s="300"/>
      <c r="O36" s="300"/>
      <c r="P36" s="300"/>
      <c r="Q36" s="300"/>
      <c r="R36" s="300"/>
      <c r="S36" s="67"/>
      <c r="T36" s="74"/>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row>
    <row r="37" spans="1:51" s="70" customFormat="1" ht="9.9" customHeight="1">
      <c r="A37" s="65"/>
      <c r="B37" s="65"/>
      <c r="C37" s="65"/>
      <c r="D37" s="65"/>
      <c r="E37" s="65"/>
      <c r="F37" s="65"/>
      <c r="G37" s="65"/>
      <c r="H37" s="65"/>
      <c r="I37" s="65"/>
      <c r="J37" s="65"/>
      <c r="K37" s="65"/>
      <c r="L37" s="65"/>
      <c r="M37" s="300"/>
      <c r="N37" s="300"/>
      <c r="O37" s="300"/>
      <c r="P37" s="300"/>
      <c r="Q37" s="300"/>
      <c r="R37" s="300"/>
      <c r="S37" s="67"/>
      <c r="T37" s="74"/>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row>
    <row r="38" spans="1:51" s="70" customFormat="1" ht="9.9" customHeight="1">
      <c r="A38" s="65"/>
      <c r="B38" s="65"/>
      <c r="C38" s="65"/>
      <c r="D38" s="65"/>
      <c r="E38" s="65"/>
      <c r="F38" s="65"/>
      <c r="G38" s="65"/>
      <c r="H38" s="65"/>
      <c r="I38" s="65"/>
      <c r="J38" s="65"/>
      <c r="K38" s="65"/>
      <c r="L38" s="65"/>
      <c r="M38" s="300"/>
      <c r="N38" s="300"/>
      <c r="O38" s="300"/>
      <c r="P38" s="300"/>
      <c r="Q38" s="300"/>
      <c r="R38" s="300"/>
      <c r="S38" s="67"/>
      <c r="T38" s="74"/>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row>
    <row r="39" spans="1:51" s="70" customFormat="1" ht="9.9" customHeight="1">
      <c r="A39" s="65"/>
      <c r="B39" s="65"/>
      <c r="C39" s="65"/>
      <c r="D39" s="65"/>
      <c r="E39" s="65"/>
      <c r="F39" s="65"/>
      <c r="G39" s="65"/>
      <c r="H39" s="65"/>
      <c r="I39" s="65"/>
      <c r="J39" s="65"/>
      <c r="K39" s="65"/>
      <c r="L39" s="65"/>
      <c r="M39" s="300"/>
      <c r="N39" s="300"/>
      <c r="O39" s="300"/>
      <c r="P39" s="300"/>
      <c r="Q39" s="300"/>
      <c r="R39" s="300"/>
      <c r="S39" s="67"/>
      <c r="T39" s="74"/>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row>
    <row r="40" spans="1:51" s="70" customFormat="1" ht="9.9" customHeight="1">
      <c r="A40" s="65"/>
      <c r="B40" s="65"/>
      <c r="C40" s="65"/>
      <c r="D40" s="65"/>
      <c r="E40" s="65"/>
      <c r="F40" s="65"/>
      <c r="G40" s="65"/>
      <c r="H40" s="65"/>
      <c r="I40" s="65"/>
      <c r="J40" s="65"/>
      <c r="K40" s="65"/>
      <c r="L40" s="65"/>
      <c r="M40" s="300"/>
      <c r="N40" s="300"/>
      <c r="O40" s="300"/>
      <c r="P40" s="300"/>
      <c r="Q40" s="300"/>
      <c r="R40" s="300"/>
      <c r="S40" s="67"/>
      <c r="T40" s="74"/>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row>
    <row r="41" spans="1:51" s="70" customFormat="1" ht="9.9" customHeight="1">
      <c r="A41" s="65"/>
      <c r="B41" s="71" t="s">
        <v>147</v>
      </c>
      <c r="C41" s="71"/>
      <c r="D41" s="71"/>
      <c r="E41" s="71"/>
      <c r="F41" s="71"/>
      <c r="G41" s="71"/>
      <c r="H41" s="71"/>
      <c r="I41" s="71"/>
      <c r="J41" s="71"/>
      <c r="K41" s="71"/>
      <c r="L41" s="72"/>
      <c r="M41" s="299"/>
      <c r="N41" s="299"/>
      <c r="O41" s="258">
        <f>SUM(M41+N41)</f>
        <v>0</v>
      </c>
      <c r="P41" s="299"/>
      <c r="Q41" s="299"/>
      <c r="R41" s="258">
        <f>SUM(O41-P41)</f>
        <v>0</v>
      </c>
      <c r="S41" s="67"/>
      <c r="T41" s="73"/>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row>
    <row r="42" spans="1:51" s="70" customFormat="1" ht="9.9" customHeight="1">
      <c r="A42" s="65"/>
      <c r="B42" s="65"/>
      <c r="C42" s="65"/>
      <c r="D42" s="65"/>
      <c r="E42" s="65"/>
      <c r="F42" s="65"/>
      <c r="G42" s="65"/>
      <c r="H42" s="65"/>
      <c r="I42" s="65"/>
      <c r="J42" s="65"/>
      <c r="K42" s="65"/>
      <c r="L42" s="65"/>
      <c r="M42" s="300"/>
      <c r="N42" s="300"/>
      <c r="O42" s="300"/>
      <c r="P42" s="300"/>
      <c r="Q42" s="300"/>
      <c r="R42" s="300"/>
      <c r="S42" s="67"/>
      <c r="T42" s="74"/>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row>
    <row r="43" spans="1:51" s="70" customFormat="1" ht="9.9" customHeight="1" thickBot="1">
      <c r="A43" s="65"/>
      <c r="B43" s="65"/>
      <c r="C43" s="65"/>
      <c r="D43" s="65"/>
      <c r="E43" s="65"/>
      <c r="F43" s="65"/>
      <c r="G43" s="65"/>
      <c r="H43" s="65"/>
      <c r="I43" s="65"/>
      <c r="J43" s="65"/>
      <c r="K43" s="65"/>
      <c r="L43" s="66"/>
      <c r="M43" s="298"/>
      <c r="N43" s="298"/>
      <c r="O43" s="298"/>
      <c r="P43" s="298"/>
      <c r="Q43" s="298"/>
      <c r="R43" s="298"/>
      <c r="S43" s="67"/>
      <c r="T43" s="74"/>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row>
    <row r="44" spans="1:51" s="70" customFormat="1" ht="9.9" customHeight="1" thickTop="1">
      <c r="A44" s="77"/>
      <c r="B44" s="78" t="s">
        <v>148</v>
      </c>
      <c r="C44" s="79"/>
      <c r="D44" s="79"/>
      <c r="E44" s="79"/>
      <c r="F44" s="79"/>
      <c r="G44" s="79"/>
      <c r="H44" s="79"/>
      <c r="I44" s="79"/>
      <c r="J44" s="79"/>
      <c r="K44" s="79"/>
      <c r="L44" s="79"/>
      <c r="M44" s="264">
        <f>SUM(M13+M20+M27+M34+M41)</f>
        <v>2526422164</v>
      </c>
      <c r="N44" s="264">
        <f>SUM(N13+N20+N27+N34+N41)</f>
        <v>-3735032.5799993277</v>
      </c>
      <c r="O44" s="264">
        <f>SUM(M44+N44)</f>
        <v>2522687131.4200006</v>
      </c>
      <c r="P44" s="264">
        <f>SUM(P13+P20+P27+P34+P41)</f>
        <v>2503707289.6000013</v>
      </c>
      <c r="Q44" s="264">
        <f>SUM(Q13+Q20+Q27+Q34+Q41)</f>
        <v>2502419927.9700012</v>
      </c>
      <c r="R44" s="264">
        <f>SUM(O44-P44)</f>
        <v>18979841.819999218</v>
      </c>
      <c r="S44" s="80"/>
      <c r="T44" s="73"/>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row>
    <row r="45" spans="1:51" s="70" customFormat="1" ht="9.9" customHeight="1">
      <c r="A45" s="81"/>
      <c r="B45" s="81"/>
      <c r="C45" s="81"/>
      <c r="D45" s="81"/>
      <c r="E45" s="81"/>
      <c r="F45" s="81"/>
      <c r="G45" s="81"/>
      <c r="H45" s="81"/>
      <c r="I45" s="81"/>
      <c r="J45" s="81"/>
      <c r="K45" s="81"/>
      <c r="L45" s="82"/>
      <c r="M45" s="302"/>
      <c r="N45" s="302"/>
      <c r="O45" s="302"/>
      <c r="P45" s="302"/>
      <c r="Q45" s="302"/>
      <c r="R45" s="302"/>
      <c r="S45" s="83"/>
      <c r="T45" s="74"/>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row>
    <row r="46" spans="1:51" s="70" customFormat="1" ht="9.9" customHeight="1">
      <c r="A46" s="65"/>
      <c r="B46" s="65"/>
      <c r="C46" s="65"/>
      <c r="D46" s="65"/>
      <c r="E46" s="65"/>
      <c r="F46" s="65"/>
      <c r="G46" s="65"/>
      <c r="H46" s="65"/>
      <c r="I46" s="65"/>
      <c r="J46" s="65"/>
      <c r="K46" s="65"/>
      <c r="L46" s="66"/>
      <c r="M46" s="298"/>
      <c r="N46" s="298"/>
      <c r="O46" s="298"/>
      <c r="P46" s="298"/>
      <c r="Q46" s="298"/>
      <c r="R46" s="298"/>
      <c r="S46" s="67"/>
      <c r="T46" s="74"/>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row>
    <row r="47" spans="1:51" s="70" customFormat="1" ht="9.9" customHeight="1">
      <c r="A47" s="329" t="s">
        <v>251</v>
      </c>
      <c r="B47" s="329"/>
      <c r="C47" s="329"/>
      <c r="D47" s="329"/>
      <c r="E47" s="329"/>
      <c r="F47" s="329"/>
      <c r="G47" s="332"/>
      <c r="H47" s="332"/>
      <c r="I47" s="332"/>
      <c r="J47" s="332"/>
      <c r="K47" s="332"/>
      <c r="L47" s="332"/>
      <c r="M47" s="332"/>
      <c r="N47" s="290"/>
      <c r="O47" s="266" t="s">
        <v>253</v>
      </c>
      <c r="P47" s="334"/>
      <c r="Q47" s="334"/>
      <c r="R47" s="266"/>
      <c r="S47" s="118"/>
      <c r="T47" s="74"/>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row>
    <row r="48" spans="1:51" s="70" customFormat="1" ht="9.9" customHeight="1">
      <c r="A48" s="118"/>
      <c r="B48" s="127"/>
      <c r="C48" s="110"/>
      <c r="D48" s="110"/>
      <c r="E48" s="110"/>
      <c r="F48" s="110"/>
      <c r="G48" s="333" t="s">
        <v>382</v>
      </c>
      <c r="H48" s="333"/>
      <c r="I48" s="333"/>
      <c r="J48" s="333"/>
      <c r="K48" s="333"/>
      <c r="L48" s="333"/>
      <c r="M48" s="333"/>
      <c r="N48" s="290"/>
      <c r="O48" s="277"/>
      <c r="P48" s="335" t="s">
        <v>386</v>
      </c>
      <c r="Q48" s="335"/>
      <c r="R48" s="303"/>
      <c r="S48" s="185"/>
      <c r="T48" s="74"/>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row>
    <row r="49" spans="1:51" s="70" customFormat="1" ht="9.9" customHeight="1">
      <c r="A49" s="65"/>
      <c r="B49" s="65"/>
      <c r="C49" s="65"/>
      <c r="D49" s="65"/>
      <c r="E49" s="65"/>
      <c r="F49" s="65"/>
      <c r="G49" s="329" t="s">
        <v>383</v>
      </c>
      <c r="H49" s="329"/>
      <c r="I49" s="329"/>
      <c r="J49" s="329"/>
      <c r="K49" s="329"/>
      <c r="L49" s="329"/>
      <c r="M49" s="329"/>
      <c r="N49" s="298"/>
      <c r="O49" s="298"/>
      <c r="P49" s="330" t="s">
        <v>385</v>
      </c>
      <c r="Q49" s="330"/>
      <c r="R49" s="298"/>
      <c r="S49" s="67"/>
      <c r="T49" s="74"/>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row>
    <row r="50" spans="1:51" s="70" customFormat="1" ht="9.9" customHeight="1">
      <c r="A50" s="65"/>
      <c r="B50" s="65"/>
      <c r="C50" s="65"/>
      <c r="D50" s="65"/>
      <c r="E50" s="65"/>
      <c r="F50" s="65"/>
      <c r="G50" s="65"/>
      <c r="H50" s="65"/>
      <c r="I50" s="65"/>
      <c r="J50" s="65"/>
      <c r="K50" s="65"/>
      <c r="L50" s="65"/>
      <c r="M50" s="270"/>
      <c r="N50" s="270"/>
      <c r="O50" s="270"/>
      <c r="P50" s="270"/>
      <c r="Q50" s="270"/>
      <c r="R50" s="270"/>
      <c r="S50" s="84"/>
      <c r="T50" s="74"/>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row>
    <row r="51" spans="1:51" s="70" customFormat="1" ht="9.9" customHeight="1">
      <c r="A51" s="85" t="s">
        <v>256</v>
      </c>
      <c r="B51" s="86"/>
      <c r="C51" s="86"/>
      <c r="D51" s="86"/>
      <c r="E51" s="86"/>
      <c r="F51" s="86"/>
      <c r="G51" s="86"/>
      <c r="H51" s="86"/>
      <c r="I51" s="86"/>
      <c r="J51" s="86"/>
      <c r="K51" s="86"/>
      <c r="L51" s="86"/>
      <c r="M51" s="268"/>
      <c r="N51" s="268"/>
      <c r="O51" s="269"/>
      <c r="P51" s="268"/>
      <c r="Q51" s="268"/>
      <c r="R51" s="268"/>
      <c r="S51" s="87"/>
      <c r="T51" s="74"/>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row>
    <row r="52" spans="1:51" s="92" customFormat="1" ht="9.9" customHeight="1">
      <c r="A52" s="88" t="s">
        <v>149</v>
      </c>
      <c r="B52" s="65"/>
      <c r="C52" s="65"/>
      <c r="D52" s="65"/>
      <c r="E52" s="65"/>
      <c r="F52" s="65"/>
      <c r="G52" s="65"/>
      <c r="H52" s="65"/>
      <c r="I52" s="65"/>
      <c r="J52" s="65"/>
      <c r="K52" s="65"/>
      <c r="L52" s="65"/>
      <c r="M52" s="270"/>
      <c r="N52" s="270"/>
      <c r="O52" s="270"/>
      <c r="P52" s="270"/>
      <c r="Q52" s="270"/>
      <c r="R52" s="271"/>
      <c r="S52" s="90"/>
      <c r="T52" s="65"/>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row>
    <row r="53" spans="1:51" s="92" customFormat="1" ht="9.9" customHeight="1">
      <c r="A53" s="93"/>
      <c r="B53" s="94"/>
      <c r="C53" s="94"/>
      <c r="D53" s="94"/>
      <c r="E53" s="94"/>
      <c r="F53" s="94"/>
      <c r="G53" s="94"/>
      <c r="H53" s="94"/>
      <c r="I53" s="94"/>
      <c r="J53" s="94"/>
      <c r="K53" s="94"/>
      <c r="L53" s="94"/>
      <c r="M53" s="272"/>
      <c r="N53" s="272"/>
      <c r="O53" s="272"/>
      <c r="P53" s="272"/>
      <c r="Q53" s="272"/>
      <c r="R53" s="273"/>
      <c r="S53" s="95"/>
      <c r="T53" s="94"/>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row>
    <row r="54" spans="1:51" s="92" customFormat="1" ht="9.9" customHeight="1">
      <c r="A54" s="93"/>
      <c r="B54" s="94"/>
      <c r="C54" s="94"/>
      <c r="D54" s="94"/>
      <c r="E54" s="94"/>
      <c r="F54" s="94"/>
      <c r="G54" s="94"/>
      <c r="H54" s="94"/>
      <c r="I54" s="94"/>
      <c r="J54" s="94"/>
      <c r="K54" s="94"/>
      <c r="L54" s="94"/>
      <c r="M54" s="272"/>
      <c r="N54" s="272"/>
      <c r="O54" s="272"/>
      <c r="P54" s="272"/>
      <c r="Q54" s="272"/>
      <c r="R54" s="273"/>
      <c r="S54" s="95"/>
      <c r="T54" s="94"/>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row>
    <row r="55" spans="1:51" s="70" customFormat="1" ht="10.5" customHeight="1">
      <c r="A55" s="69"/>
      <c r="B55" s="69"/>
      <c r="C55" s="69"/>
      <c r="D55" s="69"/>
      <c r="E55" s="69"/>
      <c r="F55" s="69"/>
      <c r="G55" s="69"/>
      <c r="H55" s="69"/>
      <c r="I55" s="69"/>
      <c r="J55" s="69"/>
      <c r="K55" s="69"/>
      <c r="L55" s="69"/>
      <c r="M55" s="304"/>
      <c r="N55" s="246"/>
      <c r="O55" s="246"/>
      <c r="P55" s="304"/>
      <c r="Q55" s="304"/>
      <c r="R55" s="246"/>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row>
    <row r="56" spans="1:51" s="70" customFormat="1" ht="10.5" customHeight="1">
      <c r="A56" s="69"/>
      <c r="B56" s="69"/>
      <c r="C56" s="69"/>
      <c r="D56" s="69"/>
      <c r="E56" s="69"/>
      <c r="F56" s="69"/>
      <c r="G56" s="69"/>
      <c r="H56" s="69"/>
      <c r="I56" s="69"/>
      <c r="J56" s="69"/>
      <c r="K56" s="69"/>
      <c r="L56" s="69"/>
      <c r="M56" s="246"/>
      <c r="N56" s="246"/>
      <c r="O56" s="246"/>
      <c r="P56" s="246"/>
      <c r="Q56" s="246"/>
      <c r="R56" s="246"/>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row>
    <row r="57" spans="1:51" s="70" customFormat="1" ht="10.5" customHeight="1">
      <c r="A57" s="69"/>
      <c r="B57" s="69"/>
      <c r="C57" s="69"/>
      <c r="D57" s="69"/>
      <c r="E57" s="69"/>
      <c r="F57" s="69"/>
      <c r="G57" s="69"/>
      <c r="H57" s="69"/>
      <c r="I57" s="69"/>
      <c r="J57" s="69"/>
      <c r="K57" s="69"/>
      <c r="L57" s="69"/>
      <c r="M57" s="304"/>
      <c r="N57" s="304"/>
      <c r="O57" s="304"/>
      <c r="P57" s="304"/>
      <c r="Q57" s="304"/>
      <c r="R57" s="304"/>
      <c r="S57" s="69"/>
      <c r="T57" s="96"/>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row>
    <row r="58" spans="1:51" s="70" customFormat="1" ht="10.5" customHeight="1">
      <c r="A58" s="69"/>
      <c r="B58" s="69"/>
      <c r="C58" s="69"/>
      <c r="D58" s="69"/>
      <c r="E58" s="69"/>
      <c r="F58" s="69"/>
      <c r="G58" s="69"/>
      <c r="H58" s="69"/>
      <c r="I58" s="69"/>
      <c r="J58" s="69"/>
      <c r="K58" s="69"/>
      <c r="L58" s="69"/>
      <c r="M58" s="304"/>
      <c r="N58" s="304"/>
      <c r="O58" s="304"/>
      <c r="P58" s="304"/>
      <c r="Q58" s="304"/>
      <c r="R58" s="304"/>
      <c r="S58" s="69"/>
      <c r="T58" s="96"/>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row>
    <row r="59" spans="1:51" s="70" customFormat="1" ht="10.5" customHeight="1">
      <c r="A59" s="69"/>
      <c r="B59" s="69"/>
      <c r="C59" s="69"/>
      <c r="D59" s="69"/>
      <c r="E59" s="69"/>
      <c r="F59" s="69"/>
      <c r="G59" s="69"/>
      <c r="H59" s="69"/>
      <c r="I59" s="69"/>
      <c r="J59" s="69"/>
      <c r="K59" s="69"/>
      <c r="L59" s="69"/>
      <c r="M59" s="304"/>
      <c r="N59" s="304"/>
      <c r="O59" s="304"/>
      <c r="P59" s="304"/>
      <c r="Q59" s="304"/>
      <c r="R59" s="304"/>
      <c r="S59" s="69"/>
      <c r="T59" s="96"/>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row>
    <row r="60" spans="1:51" s="70" customFormat="1" ht="10.5" customHeight="1">
      <c r="A60" s="69"/>
      <c r="B60" s="69"/>
      <c r="C60" s="69"/>
      <c r="D60" s="69"/>
      <c r="E60" s="69"/>
      <c r="F60" s="69"/>
      <c r="G60" s="69"/>
      <c r="H60" s="69"/>
      <c r="I60" s="69"/>
      <c r="J60" s="69"/>
      <c r="K60" s="69"/>
      <c r="L60" s="69"/>
      <c r="M60" s="246"/>
      <c r="N60" s="246"/>
      <c r="O60" s="246"/>
      <c r="P60" s="246"/>
      <c r="Q60" s="246"/>
      <c r="R60" s="246"/>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row>
    <row r="61" spans="1:51" s="70" customFormat="1" ht="10.5" customHeight="1">
      <c r="A61" s="69"/>
      <c r="B61" s="69"/>
      <c r="C61" s="69"/>
      <c r="D61" s="69"/>
      <c r="E61" s="69"/>
      <c r="F61" s="69"/>
      <c r="G61" s="69"/>
      <c r="H61" s="69"/>
      <c r="I61" s="69"/>
      <c r="J61" s="69"/>
      <c r="K61" s="69"/>
      <c r="L61" s="69"/>
      <c r="M61" s="246"/>
      <c r="N61" s="246"/>
      <c r="O61" s="246"/>
      <c r="P61" s="246"/>
      <c r="Q61" s="246"/>
      <c r="R61" s="246"/>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row>
    <row r="62" spans="1:51" s="70" customFormat="1" ht="10.5" customHeight="1">
      <c r="A62" s="69"/>
      <c r="B62" s="69"/>
      <c r="C62" s="69"/>
      <c r="D62" s="69"/>
      <c r="E62" s="69"/>
      <c r="F62" s="69"/>
      <c r="G62" s="69"/>
      <c r="H62" s="69"/>
      <c r="I62" s="69"/>
      <c r="J62" s="69"/>
      <c r="K62" s="69"/>
      <c r="L62" s="69"/>
      <c r="M62" s="246"/>
      <c r="N62" s="246"/>
      <c r="O62" s="246"/>
      <c r="P62" s="246"/>
      <c r="Q62" s="246"/>
      <c r="R62" s="246"/>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row>
    <row r="63" spans="1:51" s="70" customFormat="1" ht="10.5" customHeight="1">
      <c r="A63" s="69"/>
      <c r="B63" s="69"/>
      <c r="C63" s="69"/>
      <c r="D63" s="69"/>
      <c r="E63" s="69"/>
      <c r="F63" s="69"/>
      <c r="G63" s="69"/>
      <c r="H63" s="69"/>
      <c r="I63" s="69"/>
      <c r="J63" s="69"/>
      <c r="K63" s="69"/>
      <c r="L63" s="69"/>
      <c r="M63" s="246"/>
      <c r="N63" s="246"/>
      <c r="O63" s="246"/>
      <c r="P63" s="246"/>
      <c r="Q63" s="246"/>
      <c r="R63" s="246"/>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row>
    <row r="64" spans="1:51" s="70" customFormat="1" ht="13.8">
      <c r="A64" s="69"/>
      <c r="B64" s="69"/>
      <c r="C64" s="69"/>
      <c r="D64" s="69"/>
      <c r="E64" s="69"/>
      <c r="F64" s="69"/>
      <c r="G64" s="69"/>
      <c r="H64" s="69"/>
      <c r="I64" s="69"/>
      <c r="J64" s="69"/>
      <c r="K64" s="69"/>
      <c r="L64" s="69"/>
      <c r="M64" s="246"/>
      <c r="N64" s="246"/>
      <c r="O64" s="246"/>
      <c r="P64" s="246"/>
      <c r="Q64" s="246"/>
      <c r="R64" s="246"/>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row>
    <row r="65" spans="1:51" s="70" customFormat="1" ht="13.8">
      <c r="A65" s="69"/>
      <c r="B65" s="69"/>
      <c r="C65" s="69"/>
      <c r="D65" s="69"/>
      <c r="E65" s="69"/>
      <c r="F65" s="69"/>
      <c r="G65" s="69"/>
      <c r="H65" s="69"/>
      <c r="I65" s="69"/>
      <c r="J65" s="69"/>
      <c r="K65" s="69"/>
      <c r="L65" s="69"/>
      <c r="M65" s="246"/>
      <c r="N65" s="246"/>
      <c r="O65" s="246"/>
      <c r="P65" s="246"/>
      <c r="Q65" s="246"/>
      <c r="R65" s="246"/>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row>
    <row r="66" spans="1:51" s="70" customFormat="1" ht="13.8">
      <c r="A66" s="69"/>
      <c r="B66" s="69"/>
      <c r="C66" s="69"/>
      <c r="D66" s="69"/>
      <c r="E66" s="69"/>
      <c r="F66" s="69"/>
      <c r="G66" s="69"/>
      <c r="H66" s="69"/>
      <c r="I66" s="69"/>
      <c r="J66" s="69"/>
      <c r="K66" s="69"/>
      <c r="L66" s="69"/>
      <c r="M66" s="246"/>
      <c r="N66" s="246"/>
      <c r="O66" s="246"/>
      <c r="P66" s="246"/>
      <c r="Q66" s="246"/>
      <c r="R66" s="246"/>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row>
    <row r="67" spans="1:51" s="70" customFormat="1" ht="13.8">
      <c r="A67" s="69"/>
      <c r="B67" s="69"/>
      <c r="C67" s="69"/>
      <c r="D67" s="69"/>
      <c r="E67" s="69"/>
      <c r="F67" s="69"/>
      <c r="G67" s="69"/>
      <c r="H67" s="69"/>
      <c r="I67" s="69"/>
      <c r="J67" s="69"/>
      <c r="K67" s="69"/>
      <c r="L67" s="69"/>
      <c r="M67" s="246"/>
      <c r="N67" s="246"/>
      <c r="O67" s="246"/>
      <c r="P67" s="246"/>
      <c r="Q67" s="246"/>
      <c r="R67" s="246"/>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row>
    <row r="68" spans="1:51" s="70" customFormat="1" ht="13.8">
      <c r="A68" s="69"/>
      <c r="B68" s="69"/>
      <c r="C68" s="69"/>
      <c r="D68" s="69"/>
      <c r="E68" s="69"/>
      <c r="F68" s="69"/>
      <c r="G68" s="69"/>
      <c r="H68" s="69"/>
      <c r="I68" s="69"/>
      <c r="J68" s="69"/>
      <c r="K68" s="69"/>
      <c r="L68" s="69"/>
      <c r="M68" s="246"/>
      <c r="N68" s="246"/>
      <c r="O68" s="246"/>
      <c r="P68" s="246"/>
      <c r="Q68" s="246"/>
      <c r="R68" s="246"/>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row>
    <row r="69" spans="1:51" s="70" customFormat="1" ht="13.8">
      <c r="A69" s="69"/>
      <c r="B69" s="69"/>
      <c r="C69" s="69"/>
      <c r="D69" s="69"/>
      <c r="E69" s="69"/>
      <c r="F69" s="69"/>
      <c r="G69" s="69"/>
      <c r="H69" s="69"/>
      <c r="I69" s="69"/>
      <c r="J69" s="69"/>
      <c r="K69" s="69"/>
      <c r="L69" s="69"/>
      <c r="M69" s="246"/>
      <c r="N69" s="246"/>
      <c r="O69" s="246"/>
      <c r="P69" s="246"/>
      <c r="Q69" s="246"/>
      <c r="R69" s="246"/>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row>
    <row r="70" spans="1:51" s="70" customFormat="1" ht="13.8">
      <c r="A70" s="69"/>
      <c r="B70" s="69"/>
      <c r="C70" s="69"/>
      <c r="D70" s="69"/>
      <c r="E70" s="69"/>
      <c r="F70" s="69"/>
      <c r="G70" s="69"/>
      <c r="H70" s="69"/>
      <c r="I70" s="69"/>
      <c r="J70" s="69"/>
      <c r="K70" s="69"/>
      <c r="L70" s="69"/>
      <c r="M70" s="246"/>
      <c r="N70" s="246"/>
      <c r="O70" s="246"/>
      <c r="P70" s="246"/>
      <c r="Q70" s="246"/>
      <c r="R70" s="246"/>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row>
    <row r="71" spans="1:51" s="70" customFormat="1" ht="13.8">
      <c r="A71" s="69"/>
      <c r="B71" s="69"/>
      <c r="C71" s="69"/>
      <c r="D71" s="69"/>
      <c r="E71" s="69"/>
      <c r="F71" s="69"/>
      <c r="G71" s="69"/>
      <c r="H71" s="69"/>
      <c r="I71" s="69"/>
      <c r="J71" s="69"/>
      <c r="K71" s="69"/>
      <c r="L71" s="69"/>
      <c r="M71" s="246"/>
      <c r="N71" s="246"/>
      <c r="O71" s="246"/>
      <c r="P71" s="246"/>
      <c r="Q71" s="246"/>
      <c r="R71" s="246"/>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row>
    <row r="72" spans="1:51" s="70" customFormat="1" ht="13.8">
      <c r="A72" s="69"/>
      <c r="B72" s="69"/>
      <c r="C72" s="69"/>
      <c r="D72" s="69"/>
      <c r="E72" s="69"/>
      <c r="F72" s="69"/>
      <c r="G72" s="69"/>
      <c r="H72" s="69"/>
      <c r="I72" s="69"/>
      <c r="J72" s="69"/>
      <c r="K72" s="69"/>
      <c r="L72" s="69"/>
      <c r="M72" s="246"/>
      <c r="N72" s="246"/>
      <c r="O72" s="246"/>
      <c r="P72" s="246"/>
      <c r="Q72" s="246"/>
      <c r="R72" s="246"/>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row>
    <row r="73" spans="1:51" s="70" customFormat="1" ht="13.8">
      <c r="A73" s="69"/>
      <c r="B73" s="69"/>
      <c r="C73" s="69"/>
      <c r="D73" s="69"/>
      <c r="E73" s="69"/>
      <c r="F73" s="69"/>
      <c r="G73" s="69"/>
      <c r="H73" s="69"/>
      <c r="I73" s="69"/>
      <c r="J73" s="69"/>
      <c r="K73" s="69"/>
      <c r="L73" s="69"/>
      <c r="M73" s="246"/>
      <c r="N73" s="246"/>
      <c r="O73" s="246"/>
      <c r="P73" s="246"/>
      <c r="Q73" s="246"/>
      <c r="R73" s="246"/>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row>
    <row r="74" spans="1:51" s="70" customFormat="1" ht="13.8">
      <c r="A74" s="69"/>
      <c r="B74" s="69"/>
      <c r="C74" s="69"/>
      <c r="D74" s="69"/>
      <c r="E74" s="69"/>
      <c r="F74" s="69"/>
      <c r="G74" s="69"/>
      <c r="H74" s="69"/>
      <c r="I74" s="69"/>
      <c r="J74" s="69"/>
      <c r="K74" s="69"/>
      <c r="L74" s="69"/>
      <c r="M74" s="246"/>
      <c r="N74" s="246"/>
      <c r="O74" s="246"/>
      <c r="P74" s="246"/>
      <c r="Q74" s="246"/>
      <c r="R74" s="246"/>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row>
    <row r="75" spans="1:51" s="70" customFormat="1" ht="13.8">
      <c r="A75" s="69"/>
      <c r="B75" s="69"/>
      <c r="C75" s="69"/>
      <c r="D75" s="69"/>
      <c r="E75" s="69"/>
      <c r="F75" s="69"/>
      <c r="G75" s="69"/>
      <c r="H75" s="69"/>
      <c r="I75" s="69"/>
      <c r="J75" s="69"/>
      <c r="K75" s="69"/>
      <c r="L75" s="69"/>
      <c r="M75" s="246"/>
      <c r="N75" s="246"/>
      <c r="O75" s="246"/>
      <c r="P75" s="246"/>
      <c r="Q75" s="246"/>
      <c r="R75" s="246"/>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row>
    <row r="76" spans="1:51" s="70" customFormat="1" ht="13.8">
      <c r="A76" s="69"/>
      <c r="B76" s="69"/>
      <c r="C76" s="69"/>
      <c r="D76" s="69"/>
      <c r="E76" s="69"/>
      <c r="F76" s="69"/>
      <c r="G76" s="69"/>
      <c r="H76" s="69"/>
      <c r="I76" s="69"/>
      <c r="J76" s="69"/>
      <c r="K76" s="69"/>
      <c r="L76" s="69"/>
      <c r="M76" s="246"/>
      <c r="N76" s="246"/>
      <c r="O76" s="246"/>
      <c r="P76" s="246"/>
      <c r="Q76" s="246"/>
      <c r="R76" s="246"/>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row>
    <row r="77" spans="1:51" s="70" customFormat="1" ht="13.8">
      <c r="A77" s="69"/>
      <c r="B77" s="69"/>
      <c r="C77" s="69"/>
      <c r="D77" s="69"/>
      <c r="E77" s="69"/>
      <c r="F77" s="69"/>
      <c r="G77" s="69"/>
      <c r="H77" s="69"/>
      <c r="I77" s="69"/>
      <c r="J77" s="69"/>
      <c r="K77" s="69"/>
      <c r="L77" s="69"/>
      <c r="M77" s="246"/>
      <c r="N77" s="246"/>
      <c r="O77" s="246"/>
      <c r="P77" s="246"/>
      <c r="Q77" s="246"/>
      <c r="R77" s="246"/>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row>
    <row r="78" spans="1:51" s="70" customFormat="1" ht="13.8">
      <c r="A78" s="69"/>
      <c r="B78" s="69"/>
      <c r="C78" s="69"/>
      <c r="D78" s="69"/>
      <c r="E78" s="69"/>
      <c r="F78" s="69"/>
      <c r="G78" s="69"/>
      <c r="H78" s="69"/>
      <c r="I78" s="69"/>
      <c r="J78" s="69"/>
      <c r="K78" s="69"/>
      <c r="L78" s="69"/>
      <c r="M78" s="246"/>
      <c r="N78" s="246"/>
      <c r="O78" s="246"/>
      <c r="P78" s="246"/>
      <c r="Q78" s="246"/>
      <c r="R78" s="246"/>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row>
    <row r="79" spans="1:51" s="70" customFormat="1" ht="13.8">
      <c r="A79" s="69"/>
      <c r="B79" s="69"/>
      <c r="C79" s="69"/>
      <c r="D79" s="69"/>
      <c r="E79" s="69"/>
      <c r="F79" s="69"/>
      <c r="G79" s="69"/>
      <c r="H79" s="69"/>
      <c r="I79" s="69"/>
      <c r="J79" s="69"/>
      <c r="K79" s="69"/>
      <c r="L79" s="69"/>
      <c r="M79" s="246"/>
      <c r="N79" s="246"/>
      <c r="O79" s="246"/>
      <c r="P79" s="246"/>
      <c r="Q79" s="246"/>
      <c r="R79" s="246"/>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row>
    <row r="80" spans="1:51" s="70" customFormat="1" ht="13.8">
      <c r="A80" s="69"/>
      <c r="B80" s="69"/>
      <c r="C80" s="69"/>
      <c r="D80" s="69"/>
      <c r="E80" s="69"/>
      <c r="F80" s="69"/>
      <c r="G80" s="69"/>
      <c r="H80" s="69"/>
      <c r="I80" s="69"/>
      <c r="J80" s="69"/>
      <c r="K80" s="69"/>
      <c r="L80" s="69"/>
      <c r="M80" s="246"/>
      <c r="N80" s="246"/>
      <c r="O80" s="246"/>
      <c r="P80" s="246"/>
      <c r="Q80" s="246"/>
      <c r="R80" s="246"/>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row>
    <row r="81" spans="1:51" s="70" customFormat="1" ht="13.8">
      <c r="A81" s="69"/>
      <c r="B81" s="69"/>
      <c r="C81" s="69"/>
      <c r="D81" s="69"/>
      <c r="E81" s="69"/>
      <c r="F81" s="69"/>
      <c r="G81" s="69"/>
      <c r="H81" s="69"/>
      <c r="I81" s="69"/>
      <c r="J81" s="69"/>
      <c r="K81" s="69"/>
      <c r="L81" s="69"/>
      <c r="M81" s="246"/>
      <c r="N81" s="246"/>
      <c r="O81" s="246"/>
      <c r="P81" s="246"/>
      <c r="Q81" s="246"/>
      <c r="R81" s="246"/>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row>
    <row r="82" spans="1:51" s="70" customFormat="1" ht="13.8">
      <c r="A82" s="69"/>
      <c r="B82" s="69"/>
      <c r="C82" s="69"/>
      <c r="D82" s="69"/>
      <c r="E82" s="69"/>
      <c r="F82" s="69"/>
      <c r="G82" s="69"/>
      <c r="H82" s="69"/>
      <c r="I82" s="69"/>
      <c r="J82" s="69"/>
      <c r="K82" s="69"/>
      <c r="L82" s="69"/>
      <c r="M82" s="246"/>
      <c r="N82" s="246"/>
      <c r="O82" s="246"/>
      <c r="P82" s="246"/>
      <c r="Q82" s="246"/>
      <c r="R82" s="246"/>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row>
    <row r="83" spans="1:51" s="70" customFormat="1" ht="13.8">
      <c r="A83" s="69"/>
      <c r="B83" s="69"/>
      <c r="C83" s="69"/>
      <c r="D83" s="69"/>
      <c r="E83" s="69"/>
      <c r="F83" s="69"/>
      <c r="G83" s="69"/>
      <c r="H83" s="69"/>
      <c r="I83" s="69"/>
      <c r="J83" s="69"/>
      <c r="K83" s="69"/>
      <c r="L83" s="69"/>
      <c r="M83" s="246"/>
      <c r="N83" s="246"/>
      <c r="O83" s="246"/>
      <c r="P83" s="246"/>
      <c r="Q83" s="246"/>
      <c r="R83" s="246"/>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row>
    <row r="84" spans="1:51" s="70" customFormat="1" ht="13.8">
      <c r="A84" s="69"/>
      <c r="B84" s="69"/>
      <c r="C84" s="69"/>
      <c r="D84" s="69"/>
      <c r="E84" s="69"/>
      <c r="F84" s="69"/>
      <c r="G84" s="69"/>
      <c r="H84" s="69"/>
      <c r="I84" s="69"/>
      <c r="J84" s="69"/>
      <c r="K84" s="69"/>
      <c r="L84" s="69"/>
      <c r="M84" s="246"/>
      <c r="N84" s="246"/>
      <c r="O84" s="246"/>
      <c r="P84" s="246"/>
      <c r="Q84" s="246"/>
      <c r="R84" s="246"/>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row>
    <row r="85" spans="1:51" s="70" customFormat="1" ht="13.8">
      <c r="A85" s="69"/>
      <c r="B85" s="69"/>
      <c r="C85" s="69"/>
      <c r="D85" s="69"/>
      <c r="E85" s="69"/>
      <c r="F85" s="69"/>
      <c r="G85" s="69"/>
      <c r="H85" s="69"/>
      <c r="I85" s="69"/>
      <c r="J85" s="69"/>
      <c r="K85" s="69"/>
      <c r="L85" s="69"/>
      <c r="M85" s="246"/>
      <c r="N85" s="246"/>
      <c r="O85" s="246"/>
      <c r="P85" s="246"/>
      <c r="Q85" s="246"/>
      <c r="R85" s="246"/>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row>
    <row r="86" spans="1:51" s="70" customFormat="1" ht="13.8">
      <c r="A86" s="69"/>
      <c r="B86" s="69"/>
      <c r="C86" s="69"/>
      <c r="D86" s="69"/>
      <c r="E86" s="69"/>
      <c r="F86" s="69"/>
      <c r="G86" s="69"/>
      <c r="H86" s="69"/>
      <c r="I86" s="69"/>
      <c r="J86" s="69"/>
      <c r="K86" s="69"/>
      <c r="L86" s="69"/>
      <c r="M86" s="246"/>
      <c r="N86" s="246"/>
      <c r="O86" s="246"/>
      <c r="P86" s="246"/>
      <c r="Q86" s="246"/>
      <c r="R86" s="246"/>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row>
    <row r="87" spans="1:51" s="70" customFormat="1" ht="13.8">
      <c r="A87" s="69"/>
      <c r="B87" s="69"/>
      <c r="C87" s="69"/>
      <c r="D87" s="69"/>
      <c r="E87" s="69"/>
      <c r="F87" s="69"/>
      <c r="G87" s="69"/>
      <c r="H87" s="69"/>
      <c r="I87" s="69"/>
      <c r="J87" s="69"/>
      <c r="K87" s="69"/>
      <c r="L87" s="69"/>
      <c r="M87" s="246"/>
      <c r="N87" s="246"/>
      <c r="O87" s="246"/>
      <c r="P87" s="246"/>
      <c r="Q87" s="246"/>
      <c r="R87" s="246"/>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row>
    <row r="88" spans="1:51" s="70" customFormat="1" ht="13.8">
      <c r="A88" s="69"/>
      <c r="B88" s="69"/>
      <c r="C88" s="69"/>
      <c r="D88" s="69"/>
      <c r="E88" s="69"/>
      <c r="F88" s="69"/>
      <c r="G88" s="69"/>
      <c r="H88" s="69"/>
      <c r="I88" s="69"/>
      <c r="J88" s="69"/>
      <c r="K88" s="69"/>
      <c r="L88" s="69"/>
      <c r="M88" s="246"/>
      <c r="N88" s="246"/>
      <c r="O88" s="246"/>
      <c r="P88" s="246"/>
      <c r="Q88" s="246"/>
      <c r="R88" s="246"/>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row>
    <row r="89" spans="1:51" s="70" customFormat="1" ht="13.8">
      <c r="A89" s="69"/>
      <c r="B89" s="69"/>
      <c r="C89" s="69"/>
      <c r="D89" s="69"/>
      <c r="E89" s="69"/>
      <c r="F89" s="69"/>
      <c r="G89" s="69"/>
      <c r="H89" s="69"/>
      <c r="I89" s="69"/>
      <c r="J89" s="69"/>
      <c r="K89" s="69"/>
      <c r="L89" s="69"/>
      <c r="M89" s="246"/>
      <c r="N89" s="246"/>
      <c r="O89" s="246"/>
      <c r="P89" s="246"/>
      <c r="Q89" s="246"/>
      <c r="R89" s="246"/>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row>
    <row r="90" spans="1:51" s="70" customFormat="1" ht="13.8">
      <c r="A90" s="69"/>
      <c r="B90" s="69"/>
      <c r="C90" s="69"/>
      <c r="D90" s="69"/>
      <c r="E90" s="69"/>
      <c r="F90" s="69"/>
      <c r="G90" s="69"/>
      <c r="H90" s="69"/>
      <c r="I90" s="69"/>
      <c r="J90" s="69"/>
      <c r="K90" s="69"/>
      <c r="L90" s="69"/>
      <c r="M90" s="246"/>
      <c r="N90" s="246"/>
      <c r="O90" s="246"/>
      <c r="P90" s="246"/>
      <c r="Q90" s="246"/>
      <c r="R90" s="246"/>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row>
    <row r="91" spans="1:51" s="70" customFormat="1" ht="13.8">
      <c r="A91" s="69"/>
      <c r="B91" s="69"/>
      <c r="C91" s="69"/>
      <c r="D91" s="69"/>
      <c r="E91" s="69"/>
      <c r="F91" s="69"/>
      <c r="G91" s="69"/>
      <c r="H91" s="69"/>
      <c r="I91" s="69"/>
      <c r="J91" s="69"/>
      <c r="K91" s="69"/>
      <c r="L91" s="69"/>
      <c r="M91" s="246"/>
      <c r="N91" s="246"/>
      <c r="O91" s="246"/>
      <c r="P91" s="246"/>
      <c r="Q91" s="246"/>
      <c r="R91" s="246"/>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row>
    <row r="92" spans="1:51" s="70" customFormat="1" ht="13.8">
      <c r="A92" s="69"/>
      <c r="B92" s="69"/>
      <c r="C92" s="69"/>
      <c r="D92" s="69"/>
      <c r="E92" s="69"/>
      <c r="F92" s="69"/>
      <c r="G92" s="69"/>
      <c r="H92" s="69"/>
      <c r="I92" s="69"/>
      <c r="J92" s="69"/>
      <c r="K92" s="69"/>
      <c r="L92" s="69"/>
      <c r="M92" s="246"/>
      <c r="N92" s="246"/>
      <c r="O92" s="246"/>
      <c r="P92" s="246"/>
      <c r="Q92" s="246"/>
      <c r="R92" s="246"/>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row>
    <row r="93" spans="1:51" s="70" customFormat="1" ht="13.8">
      <c r="A93" s="69"/>
      <c r="B93" s="69"/>
      <c r="C93" s="69"/>
      <c r="D93" s="69"/>
      <c r="E93" s="69"/>
      <c r="F93" s="69"/>
      <c r="G93" s="69"/>
      <c r="H93" s="69"/>
      <c r="I93" s="69"/>
      <c r="J93" s="69"/>
      <c r="K93" s="69"/>
      <c r="L93" s="69"/>
      <c r="M93" s="246"/>
      <c r="N93" s="246"/>
      <c r="O93" s="246"/>
      <c r="P93" s="246"/>
      <c r="Q93" s="246"/>
      <c r="R93" s="246"/>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row>
    <row r="94" spans="1:51" s="70" customFormat="1" ht="13.8">
      <c r="A94" s="69"/>
      <c r="B94" s="69"/>
      <c r="C94" s="69"/>
      <c r="D94" s="69"/>
      <c r="E94" s="69"/>
      <c r="F94" s="69"/>
      <c r="G94" s="69"/>
      <c r="H94" s="69"/>
      <c r="I94" s="69"/>
      <c r="J94" s="69"/>
      <c r="K94" s="69"/>
      <c r="L94" s="69"/>
      <c r="M94" s="246"/>
      <c r="N94" s="246"/>
      <c r="O94" s="246"/>
      <c r="P94" s="246"/>
      <c r="Q94" s="246"/>
      <c r="R94" s="246"/>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row>
    <row r="95" spans="1:51" s="70" customFormat="1" ht="13.8">
      <c r="A95" s="69"/>
      <c r="B95" s="69"/>
      <c r="C95" s="69"/>
      <c r="D95" s="69"/>
      <c r="E95" s="69"/>
      <c r="F95" s="69"/>
      <c r="G95" s="69"/>
      <c r="H95" s="69"/>
      <c r="I95" s="69"/>
      <c r="J95" s="69"/>
      <c r="K95" s="69"/>
      <c r="L95" s="69"/>
      <c r="M95" s="246"/>
      <c r="N95" s="246"/>
      <c r="O95" s="246"/>
      <c r="P95" s="246"/>
      <c r="Q95" s="246"/>
      <c r="R95" s="246"/>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row>
    <row r="96" spans="1:51" s="70" customFormat="1" ht="13.8">
      <c r="A96" s="69"/>
      <c r="B96" s="69"/>
      <c r="C96" s="69"/>
      <c r="D96" s="69"/>
      <c r="E96" s="69"/>
      <c r="F96" s="69"/>
      <c r="G96" s="69"/>
      <c r="H96" s="69"/>
      <c r="I96" s="69"/>
      <c r="J96" s="69"/>
      <c r="K96" s="69"/>
      <c r="L96" s="69"/>
      <c r="M96" s="246"/>
      <c r="N96" s="246"/>
      <c r="O96" s="246"/>
      <c r="P96" s="246"/>
      <c r="Q96" s="246"/>
      <c r="R96" s="246"/>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row>
    <row r="97" spans="1:51" s="70" customFormat="1" ht="13.8">
      <c r="A97" s="69"/>
      <c r="B97" s="69"/>
      <c r="C97" s="69"/>
      <c r="D97" s="69"/>
      <c r="E97" s="69"/>
      <c r="F97" s="69"/>
      <c r="G97" s="69"/>
      <c r="H97" s="69"/>
      <c r="I97" s="69"/>
      <c r="J97" s="69"/>
      <c r="K97" s="69"/>
      <c r="L97" s="69"/>
      <c r="M97" s="246"/>
      <c r="N97" s="246"/>
      <c r="O97" s="246"/>
      <c r="P97" s="246"/>
      <c r="Q97" s="246"/>
      <c r="R97" s="246"/>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row>
    <row r="98" spans="1:51" s="70" customFormat="1" ht="13.8">
      <c r="A98" s="69"/>
      <c r="B98" s="69"/>
      <c r="C98" s="69"/>
      <c r="D98" s="69"/>
      <c r="E98" s="69"/>
      <c r="F98" s="69"/>
      <c r="G98" s="69"/>
      <c r="H98" s="69"/>
      <c r="I98" s="69"/>
      <c r="J98" s="69"/>
      <c r="K98" s="69"/>
      <c r="L98" s="69"/>
      <c r="M98" s="246"/>
      <c r="N98" s="246"/>
      <c r="O98" s="246"/>
      <c r="P98" s="246"/>
      <c r="Q98" s="246"/>
      <c r="R98" s="246"/>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row>
    <row r="99" spans="1:51" s="70" customFormat="1" ht="13.8">
      <c r="A99" s="69"/>
      <c r="B99" s="69"/>
      <c r="C99" s="69"/>
      <c r="D99" s="69"/>
      <c r="E99" s="69"/>
      <c r="F99" s="69"/>
      <c r="G99" s="69"/>
      <c r="H99" s="69"/>
      <c r="I99" s="69"/>
      <c r="J99" s="69"/>
      <c r="K99" s="69"/>
      <c r="L99" s="69"/>
      <c r="M99" s="246"/>
      <c r="N99" s="246"/>
      <c r="O99" s="246"/>
      <c r="P99" s="246"/>
      <c r="Q99" s="246"/>
      <c r="R99" s="246"/>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row>
    <row r="100" spans="1:51" s="70" customFormat="1" ht="13.8">
      <c r="A100" s="69"/>
      <c r="B100" s="69"/>
      <c r="C100" s="69"/>
      <c r="D100" s="69"/>
      <c r="E100" s="69"/>
      <c r="F100" s="69"/>
      <c r="G100" s="69"/>
      <c r="H100" s="69"/>
      <c r="I100" s="69"/>
      <c r="J100" s="69"/>
      <c r="K100" s="69"/>
      <c r="L100" s="69"/>
      <c r="M100" s="246"/>
      <c r="N100" s="246"/>
      <c r="O100" s="246"/>
      <c r="P100" s="246"/>
      <c r="Q100" s="246"/>
      <c r="R100" s="246"/>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row>
    <row r="101" spans="1:51" s="70" customFormat="1" ht="13.8">
      <c r="A101" s="69"/>
      <c r="B101" s="69"/>
      <c r="C101" s="69"/>
      <c r="D101" s="69"/>
      <c r="E101" s="69"/>
      <c r="F101" s="69"/>
      <c r="G101" s="69"/>
      <c r="H101" s="69"/>
      <c r="I101" s="69"/>
      <c r="J101" s="69"/>
      <c r="K101" s="69"/>
      <c r="L101" s="69"/>
      <c r="M101" s="246"/>
      <c r="N101" s="246"/>
      <c r="O101" s="246"/>
      <c r="P101" s="246"/>
      <c r="Q101" s="246"/>
      <c r="R101" s="246"/>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row>
    <row r="102" spans="1:51" s="70" customFormat="1" ht="13.8">
      <c r="A102" s="69"/>
      <c r="B102" s="69"/>
      <c r="C102" s="69"/>
      <c r="D102" s="69"/>
      <c r="E102" s="69"/>
      <c r="F102" s="69"/>
      <c r="G102" s="69"/>
      <c r="H102" s="69"/>
      <c r="I102" s="69"/>
      <c r="J102" s="69"/>
      <c r="K102" s="69"/>
      <c r="L102" s="69"/>
      <c r="M102" s="246"/>
      <c r="N102" s="246"/>
      <c r="O102" s="246"/>
      <c r="P102" s="246"/>
      <c r="Q102" s="246"/>
      <c r="R102" s="246"/>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row>
    <row r="103" spans="1:51" s="70" customFormat="1" ht="13.8">
      <c r="A103" s="69"/>
      <c r="B103" s="69"/>
      <c r="C103" s="69"/>
      <c r="D103" s="69"/>
      <c r="E103" s="69"/>
      <c r="F103" s="69"/>
      <c r="G103" s="69"/>
      <c r="H103" s="69"/>
      <c r="I103" s="69"/>
      <c r="J103" s="69"/>
      <c r="K103" s="69"/>
      <c r="L103" s="69"/>
      <c r="M103" s="246"/>
      <c r="N103" s="246"/>
      <c r="O103" s="246"/>
      <c r="P103" s="246"/>
      <c r="Q103" s="246"/>
      <c r="R103" s="246"/>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row>
    <row r="104" spans="1:51" s="70" customFormat="1" ht="13.8">
      <c r="A104" s="69"/>
      <c r="B104" s="69"/>
      <c r="C104" s="69"/>
      <c r="D104" s="69"/>
      <c r="E104" s="69"/>
      <c r="F104" s="69"/>
      <c r="G104" s="69"/>
      <c r="H104" s="69"/>
      <c r="I104" s="69"/>
      <c r="J104" s="69"/>
      <c r="K104" s="69"/>
      <c r="L104" s="69"/>
      <c r="M104" s="246"/>
      <c r="N104" s="246"/>
      <c r="O104" s="246"/>
      <c r="P104" s="246"/>
      <c r="Q104" s="246"/>
      <c r="R104" s="246"/>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row>
    <row r="105" spans="1:51" s="70" customFormat="1" ht="13.8">
      <c r="A105" s="69"/>
      <c r="B105" s="69"/>
      <c r="C105" s="69"/>
      <c r="D105" s="69"/>
      <c r="E105" s="69"/>
      <c r="F105" s="69"/>
      <c r="G105" s="69"/>
      <c r="H105" s="69"/>
      <c r="I105" s="69"/>
      <c r="J105" s="69"/>
      <c r="K105" s="69"/>
      <c r="L105" s="69"/>
      <c r="M105" s="246"/>
      <c r="N105" s="246"/>
      <c r="O105" s="246"/>
      <c r="P105" s="246"/>
      <c r="Q105" s="246"/>
      <c r="R105" s="246"/>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row>
    <row r="106" spans="1:51" s="70" customFormat="1" ht="13.8">
      <c r="A106" s="69"/>
      <c r="B106" s="69"/>
      <c r="C106" s="69"/>
      <c r="D106" s="69"/>
      <c r="E106" s="69"/>
      <c r="F106" s="69"/>
      <c r="G106" s="69"/>
      <c r="H106" s="69"/>
      <c r="I106" s="69"/>
      <c r="J106" s="69"/>
      <c r="K106" s="69"/>
      <c r="L106" s="69"/>
      <c r="M106" s="246"/>
      <c r="N106" s="246"/>
      <c r="O106" s="246"/>
      <c r="P106" s="246"/>
      <c r="Q106" s="246"/>
      <c r="R106" s="246"/>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row>
    <row r="107" spans="1:51" s="70" customFormat="1" ht="13.8">
      <c r="A107" s="69"/>
      <c r="B107" s="69"/>
      <c r="C107" s="69"/>
      <c r="D107" s="69"/>
      <c r="E107" s="69"/>
      <c r="F107" s="69"/>
      <c r="G107" s="69"/>
      <c r="H107" s="69"/>
      <c r="I107" s="69"/>
      <c r="J107" s="69"/>
      <c r="K107" s="69"/>
      <c r="L107" s="69"/>
      <c r="M107" s="246"/>
      <c r="N107" s="246"/>
      <c r="O107" s="246"/>
      <c r="P107" s="246"/>
      <c r="Q107" s="246"/>
      <c r="R107" s="246"/>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row>
    <row r="108" spans="1:51" s="70" customFormat="1" ht="13.8">
      <c r="A108" s="69"/>
      <c r="B108" s="69"/>
      <c r="C108" s="69"/>
      <c r="D108" s="69"/>
      <c r="E108" s="69"/>
      <c r="F108" s="69"/>
      <c r="G108" s="69"/>
      <c r="H108" s="69"/>
      <c r="I108" s="69"/>
      <c r="J108" s="69"/>
      <c r="K108" s="69"/>
      <c r="L108" s="69"/>
      <c r="M108" s="246"/>
      <c r="N108" s="246"/>
      <c r="O108" s="246"/>
      <c r="P108" s="246"/>
      <c r="Q108" s="246"/>
      <c r="R108" s="246"/>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row>
    <row r="109" spans="1:51" s="70" customFormat="1" ht="13.8">
      <c r="A109" s="69"/>
      <c r="B109" s="69"/>
      <c r="C109" s="69"/>
      <c r="D109" s="69"/>
      <c r="E109" s="69"/>
      <c r="F109" s="69"/>
      <c r="G109" s="69"/>
      <c r="H109" s="69"/>
      <c r="I109" s="69"/>
      <c r="J109" s="69"/>
      <c r="K109" s="69"/>
      <c r="L109" s="69"/>
      <c r="M109" s="246"/>
      <c r="N109" s="246"/>
      <c r="O109" s="246"/>
      <c r="P109" s="246"/>
      <c r="Q109" s="246"/>
      <c r="R109" s="246"/>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row>
    <row r="110" spans="1:51" s="70" customFormat="1" ht="13.8">
      <c r="A110" s="69"/>
      <c r="B110" s="69"/>
      <c r="C110" s="69"/>
      <c r="D110" s="69"/>
      <c r="E110" s="69"/>
      <c r="F110" s="69"/>
      <c r="G110" s="69"/>
      <c r="H110" s="69"/>
      <c r="I110" s="69"/>
      <c r="J110" s="69"/>
      <c r="K110" s="69"/>
      <c r="L110" s="69"/>
      <c r="M110" s="246"/>
      <c r="N110" s="246"/>
      <c r="O110" s="246"/>
      <c r="P110" s="246"/>
      <c r="Q110" s="246"/>
      <c r="R110" s="246"/>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row>
    <row r="111" spans="1:51" s="70" customFormat="1" ht="13.8">
      <c r="A111" s="69"/>
      <c r="B111" s="69"/>
      <c r="C111" s="69"/>
      <c r="D111" s="69"/>
      <c r="E111" s="69"/>
      <c r="F111" s="69"/>
      <c r="G111" s="69"/>
      <c r="H111" s="69"/>
      <c r="I111" s="69"/>
      <c r="J111" s="69"/>
      <c r="K111" s="69"/>
      <c r="L111" s="69"/>
      <c r="M111" s="246"/>
      <c r="N111" s="246"/>
      <c r="O111" s="246"/>
      <c r="P111" s="246"/>
      <c r="Q111" s="246"/>
      <c r="R111" s="246"/>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row>
    <row r="112" spans="1:51" s="70" customFormat="1" ht="13.8">
      <c r="A112" s="69"/>
      <c r="B112" s="69"/>
      <c r="C112" s="69"/>
      <c r="D112" s="69"/>
      <c r="E112" s="69"/>
      <c r="F112" s="69"/>
      <c r="G112" s="69"/>
      <c r="H112" s="69"/>
      <c r="I112" s="69"/>
      <c r="J112" s="69"/>
      <c r="K112" s="69"/>
      <c r="L112" s="69"/>
      <c r="M112" s="246"/>
      <c r="N112" s="246"/>
      <c r="O112" s="246"/>
      <c r="P112" s="246"/>
      <c r="Q112" s="246"/>
      <c r="R112" s="246"/>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row>
    <row r="113" spans="1:51" s="70" customFormat="1" ht="13.8">
      <c r="A113" s="69"/>
      <c r="B113" s="69"/>
      <c r="C113" s="69"/>
      <c r="D113" s="69"/>
      <c r="E113" s="69"/>
      <c r="F113" s="69"/>
      <c r="G113" s="69"/>
      <c r="H113" s="69"/>
      <c r="I113" s="69"/>
      <c r="J113" s="69"/>
      <c r="K113" s="69"/>
      <c r="L113" s="69"/>
      <c r="M113" s="246"/>
      <c r="N113" s="246"/>
      <c r="O113" s="246"/>
      <c r="P113" s="246"/>
      <c r="Q113" s="246"/>
      <c r="R113" s="246"/>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row>
    <row r="114" spans="1:51" s="70" customFormat="1" ht="13.8">
      <c r="A114" s="69"/>
      <c r="B114" s="69"/>
      <c r="C114" s="69"/>
      <c r="D114" s="69"/>
      <c r="E114" s="69"/>
      <c r="F114" s="69"/>
      <c r="G114" s="69"/>
      <c r="H114" s="69"/>
      <c r="I114" s="69"/>
      <c r="J114" s="69"/>
      <c r="K114" s="69"/>
      <c r="L114" s="69"/>
      <c r="M114" s="246"/>
      <c r="N114" s="246"/>
      <c r="O114" s="246"/>
      <c r="P114" s="246"/>
      <c r="Q114" s="246"/>
      <c r="R114" s="246"/>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row>
    <row r="115" spans="1:51" s="70" customFormat="1" ht="13.8">
      <c r="A115" s="69"/>
      <c r="B115" s="69"/>
      <c r="C115" s="69"/>
      <c r="D115" s="69"/>
      <c r="E115" s="69"/>
      <c r="F115" s="69"/>
      <c r="G115" s="69"/>
      <c r="H115" s="69"/>
      <c r="I115" s="69"/>
      <c r="J115" s="69"/>
      <c r="K115" s="69"/>
      <c r="L115" s="69"/>
      <c r="M115" s="246"/>
      <c r="N115" s="246"/>
      <c r="O115" s="246"/>
      <c r="P115" s="246"/>
      <c r="Q115" s="246"/>
      <c r="R115" s="246"/>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row>
    <row r="116" spans="1:51" s="70" customFormat="1" ht="13.8">
      <c r="A116" s="69"/>
      <c r="B116" s="69"/>
      <c r="C116" s="69"/>
      <c r="D116" s="69"/>
      <c r="E116" s="69"/>
      <c r="F116" s="69"/>
      <c r="G116" s="69"/>
      <c r="H116" s="69"/>
      <c r="I116" s="69"/>
      <c r="J116" s="69"/>
      <c r="K116" s="69"/>
      <c r="L116" s="69"/>
      <c r="M116" s="246"/>
      <c r="N116" s="246"/>
      <c r="O116" s="246"/>
      <c r="P116" s="246"/>
      <c r="Q116" s="246"/>
      <c r="R116" s="246"/>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row>
    <row r="117" spans="1:51" s="70" customFormat="1" ht="13.8">
      <c r="A117" s="69"/>
      <c r="B117" s="69"/>
      <c r="C117" s="69"/>
      <c r="D117" s="69"/>
      <c r="E117" s="69"/>
      <c r="F117" s="69"/>
      <c r="G117" s="69"/>
      <c r="H117" s="69"/>
      <c r="I117" s="69"/>
      <c r="J117" s="69"/>
      <c r="K117" s="69"/>
      <c r="L117" s="69"/>
      <c r="M117" s="246"/>
      <c r="N117" s="246"/>
      <c r="O117" s="246"/>
      <c r="P117" s="246"/>
      <c r="Q117" s="246"/>
      <c r="R117" s="246"/>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row>
    <row r="118" spans="1:51" s="70" customFormat="1" ht="13.8">
      <c r="A118" s="69"/>
      <c r="B118" s="69"/>
      <c r="C118" s="69"/>
      <c r="D118" s="69"/>
      <c r="E118" s="69"/>
      <c r="F118" s="69"/>
      <c r="G118" s="69"/>
      <c r="H118" s="69"/>
      <c r="I118" s="69"/>
      <c r="J118" s="69"/>
      <c r="K118" s="69"/>
      <c r="L118" s="69"/>
      <c r="M118" s="246"/>
      <c r="N118" s="246"/>
      <c r="O118" s="246"/>
      <c r="P118" s="246"/>
      <c r="Q118" s="246"/>
      <c r="R118" s="246"/>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row>
    <row r="119" spans="1:51" s="70" customFormat="1" ht="13.8">
      <c r="A119" s="69"/>
      <c r="B119" s="69"/>
      <c r="C119" s="69"/>
      <c r="D119" s="69"/>
      <c r="E119" s="69"/>
      <c r="F119" s="69"/>
      <c r="G119" s="69"/>
      <c r="H119" s="69"/>
      <c r="I119" s="69"/>
      <c r="J119" s="69"/>
      <c r="K119" s="69"/>
      <c r="L119" s="69"/>
      <c r="M119" s="246"/>
      <c r="N119" s="246"/>
      <c r="O119" s="246"/>
      <c r="P119" s="246"/>
      <c r="Q119" s="246"/>
      <c r="R119" s="246"/>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row>
    <row r="120" spans="1:51" s="70" customFormat="1" ht="13.8">
      <c r="A120" s="69"/>
      <c r="B120" s="69"/>
      <c r="C120" s="69"/>
      <c r="D120" s="69"/>
      <c r="E120" s="69"/>
      <c r="F120" s="69"/>
      <c r="G120" s="69"/>
      <c r="H120" s="69"/>
      <c r="I120" s="69"/>
      <c r="J120" s="69"/>
      <c r="K120" s="69"/>
      <c r="L120" s="69"/>
      <c r="M120" s="246"/>
      <c r="N120" s="246"/>
      <c r="O120" s="246"/>
      <c r="P120" s="246"/>
      <c r="Q120" s="246"/>
      <c r="R120" s="246"/>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row>
    <row r="121" spans="1:51" s="70" customFormat="1" ht="13.8">
      <c r="A121" s="69"/>
      <c r="B121" s="69"/>
      <c r="C121" s="69"/>
      <c r="D121" s="69"/>
      <c r="E121" s="69"/>
      <c r="F121" s="69"/>
      <c r="G121" s="69"/>
      <c r="H121" s="69"/>
      <c r="I121" s="69"/>
      <c r="J121" s="69"/>
      <c r="K121" s="69"/>
      <c r="L121" s="69"/>
      <c r="M121" s="246"/>
      <c r="N121" s="246"/>
      <c r="O121" s="246"/>
      <c r="P121" s="246"/>
      <c r="Q121" s="246"/>
      <c r="R121" s="246"/>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row>
    <row r="122" spans="1:51" s="70" customFormat="1" ht="13.8">
      <c r="A122" s="69"/>
      <c r="B122" s="69"/>
      <c r="C122" s="69"/>
      <c r="D122" s="69"/>
      <c r="E122" s="69"/>
      <c r="F122" s="69"/>
      <c r="G122" s="69"/>
      <c r="H122" s="69"/>
      <c r="I122" s="69"/>
      <c r="J122" s="69"/>
      <c r="K122" s="69"/>
      <c r="L122" s="69"/>
      <c r="M122" s="246"/>
      <c r="N122" s="246"/>
      <c r="O122" s="246"/>
      <c r="P122" s="246"/>
      <c r="Q122" s="246"/>
      <c r="R122" s="246"/>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row>
    <row r="123" spans="1:51" s="70" customFormat="1" ht="13.8">
      <c r="A123" s="69"/>
      <c r="B123" s="69"/>
      <c r="C123" s="69"/>
      <c r="D123" s="69"/>
      <c r="E123" s="69"/>
      <c r="F123" s="69"/>
      <c r="G123" s="69"/>
      <c r="H123" s="69"/>
      <c r="I123" s="69"/>
      <c r="J123" s="69"/>
      <c r="K123" s="69"/>
      <c r="L123" s="69"/>
      <c r="M123" s="246"/>
      <c r="N123" s="246"/>
      <c r="O123" s="246"/>
      <c r="P123" s="246"/>
      <c r="Q123" s="246"/>
      <c r="R123" s="246"/>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row>
    <row r="124" spans="1:51" s="70" customFormat="1" ht="13.8">
      <c r="A124" s="69"/>
      <c r="B124" s="69"/>
      <c r="C124" s="69"/>
      <c r="D124" s="69"/>
      <c r="E124" s="69"/>
      <c r="F124" s="69"/>
      <c r="G124" s="69"/>
      <c r="H124" s="69"/>
      <c r="I124" s="69"/>
      <c r="J124" s="69"/>
      <c r="K124" s="69"/>
      <c r="L124" s="69"/>
      <c r="M124" s="246"/>
      <c r="N124" s="246"/>
      <c r="O124" s="246"/>
      <c r="P124" s="246"/>
      <c r="Q124" s="246"/>
      <c r="R124" s="246"/>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row>
    <row r="125" spans="1:51" s="70" customFormat="1" ht="13.8">
      <c r="A125" s="69"/>
      <c r="B125" s="69"/>
      <c r="C125" s="69"/>
      <c r="D125" s="69"/>
      <c r="E125" s="69"/>
      <c r="F125" s="69"/>
      <c r="G125" s="69"/>
      <c r="H125" s="69"/>
      <c r="I125" s="69"/>
      <c r="J125" s="69"/>
      <c r="K125" s="69"/>
      <c r="L125" s="69"/>
      <c r="M125" s="246"/>
      <c r="N125" s="246"/>
      <c r="O125" s="246"/>
      <c r="P125" s="246"/>
      <c r="Q125" s="246"/>
      <c r="R125" s="246"/>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row>
    <row r="126" spans="1:51" s="70" customFormat="1" ht="13.8">
      <c r="A126" s="69"/>
      <c r="B126" s="69"/>
      <c r="C126" s="69"/>
      <c r="D126" s="69"/>
      <c r="E126" s="69"/>
      <c r="F126" s="69"/>
      <c r="G126" s="69"/>
      <c r="H126" s="69"/>
      <c r="I126" s="69"/>
      <c r="J126" s="69"/>
      <c r="K126" s="69"/>
      <c r="L126" s="69"/>
      <c r="M126" s="246"/>
      <c r="N126" s="246"/>
      <c r="O126" s="246"/>
      <c r="P126" s="246"/>
      <c r="Q126" s="246"/>
      <c r="R126" s="246"/>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row>
    <row r="127" spans="1:51" s="70" customFormat="1" ht="13.8">
      <c r="A127" s="69"/>
      <c r="B127" s="69"/>
      <c r="C127" s="69"/>
      <c r="D127" s="69"/>
      <c r="E127" s="69"/>
      <c r="F127" s="69"/>
      <c r="G127" s="69"/>
      <c r="H127" s="69"/>
      <c r="I127" s="69"/>
      <c r="J127" s="69"/>
      <c r="K127" s="69"/>
      <c r="L127" s="69"/>
      <c r="M127" s="246"/>
      <c r="N127" s="246"/>
      <c r="O127" s="246"/>
      <c r="P127" s="246"/>
      <c r="Q127" s="246"/>
      <c r="R127" s="246"/>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row>
    <row r="128" spans="1:51" s="70" customFormat="1" ht="13.8">
      <c r="A128" s="69"/>
      <c r="B128" s="69"/>
      <c r="C128" s="69"/>
      <c r="D128" s="69"/>
      <c r="E128" s="69"/>
      <c r="F128" s="69"/>
      <c r="G128" s="69"/>
      <c r="H128" s="69"/>
      <c r="I128" s="69"/>
      <c r="J128" s="69"/>
      <c r="K128" s="69"/>
      <c r="L128" s="69"/>
      <c r="M128" s="246"/>
      <c r="N128" s="246"/>
      <c r="O128" s="246"/>
      <c r="P128" s="246"/>
      <c r="Q128" s="246"/>
      <c r="R128" s="246"/>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row>
    <row r="129" spans="1:51" s="70" customFormat="1" ht="13.8">
      <c r="A129" s="69"/>
      <c r="B129" s="69"/>
      <c r="C129" s="69"/>
      <c r="D129" s="69"/>
      <c r="E129" s="69"/>
      <c r="F129" s="69"/>
      <c r="G129" s="69"/>
      <c r="H129" s="69"/>
      <c r="I129" s="69"/>
      <c r="J129" s="69"/>
      <c r="K129" s="69"/>
      <c r="L129" s="69"/>
      <c r="M129" s="246"/>
      <c r="N129" s="246"/>
      <c r="O129" s="246"/>
      <c r="P129" s="246"/>
      <c r="Q129" s="246"/>
      <c r="R129" s="246"/>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row>
    <row r="130" spans="1:51" s="70" customFormat="1" ht="13.8">
      <c r="A130" s="69"/>
      <c r="B130" s="69"/>
      <c r="C130" s="69"/>
      <c r="D130" s="69"/>
      <c r="E130" s="69"/>
      <c r="F130" s="69"/>
      <c r="G130" s="69"/>
      <c r="H130" s="69"/>
      <c r="I130" s="69"/>
      <c r="J130" s="69"/>
      <c r="K130" s="69"/>
      <c r="L130" s="69"/>
      <c r="M130" s="246"/>
      <c r="N130" s="246"/>
      <c r="O130" s="246"/>
      <c r="P130" s="246"/>
      <c r="Q130" s="246"/>
      <c r="R130" s="246"/>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row>
    <row r="131" spans="1:51" s="70" customFormat="1" ht="13.8">
      <c r="A131" s="69"/>
      <c r="B131" s="69"/>
      <c r="C131" s="69"/>
      <c r="D131" s="69"/>
      <c r="E131" s="69"/>
      <c r="F131" s="69"/>
      <c r="G131" s="69"/>
      <c r="H131" s="69"/>
      <c r="I131" s="69"/>
      <c r="J131" s="69"/>
      <c r="K131" s="69"/>
      <c r="L131" s="69"/>
      <c r="M131" s="246"/>
      <c r="N131" s="246"/>
      <c r="O131" s="246"/>
      <c r="P131" s="246"/>
      <c r="Q131" s="246"/>
      <c r="R131" s="246"/>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row>
    <row r="132" spans="1:51" s="70" customFormat="1" ht="13.8">
      <c r="A132" s="69"/>
      <c r="B132" s="69"/>
      <c r="C132" s="69"/>
      <c r="D132" s="69"/>
      <c r="E132" s="69"/>
      <c r="F132" s="69"/>
      <c r="G132" s="69"/>
      <c r="H132" s="69"/>
      <c r="I132" s="69"/>
      <c r="J132" s="69"/>
      <c r="K132" s="69"/>
      <c r="L132" s="69"/>
      <c r="M132" s="246"/>
      <c r="N132" s="246"/>
      <c r="O132" s="246"/>
      <c r="P132" s="246"/>
      <c r="Q132" s="246"/>
      <c r="R132" s="246"/>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row>
    <row r="133" spans="1:51" s="70" customFormat="1" ht="13.8">
      <c r="A133" s="69"/>
      <c r="B133" s="69"/>
      <c r="C133" s="69"/>
      <c r="D133" s="69"/>
      <c r="E133" s="69"/>
      <c r="F133" s="69"/>
      <c r="G133" s="69"/>
      <c r="H133" s="69"/>
      <c r="I133" s="69"/>
      <c r="J133" s="69"/>
      <c r="K133" s="69"/>
      <c r="L133" s="69"/>
      <c r="M133" s="246"/>
      <c r="N133" s="246"/>
      <c r="O133" s="246"/>
      <c r="P133" s="246"/>
      <c r="Q133" s="246"/>
      <c r="R133" s="246"/>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row>
    <row r="134" spans="1:51" s="70" customFormat="1" ht="13.8">
      <c r="A134" s="69"/>
      <c r="B134" s="69"/>
      <c r="C134" s="69"/>
      <c r="D134" s="69"/>
      <c r="E134" s="69"/>
      <c r="F134" s="69"/>
      <c r="G134" s="69"/>
      <c r="H134" s="69"/>
      <c r="I134" s="69"/>
      <c r="J134" s="69"/>
      <c r="K134" s="69"/>
      <c r="L134" s="69"/>
      <c r="M134" s="246"/>
      <c r="N134" s="246"/>
      <c r="O134" s="246"/>
      <c r="P134" s="246"/>
      <c r="Q134" s="246"/>
      <c r="R134" s="246"/>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row>
    <row r="135" spans="1:51" s="70" customFormat="1" ht="13.8">
      <c r="A135" s="69"/>
      <c r="B135" s="69"/>
      <c r="C135" s="69"/>
      <c r="D135" s="69"/>
      <c r="E135" s="69"/>
      <c r="F135" s="69"/>
      <c r="G135" s="69"/>
      <c r="H135" s="69"/>
      <c r="I135" s="69"/>
      <c r="J135" s="69"/>
      <c r="K135" s="69"/>
      <c r="L135" s="69"/>
      <c r="M135" s="246"/>
      <c r="N135" s="246"/>
      <c r="O135" s="246"/>
      <c r="P135" s="246"/>
      <c r="Q135" s="246"/>
      <c r="R135" s="246"/>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row>
    <row r="136" spans="1:51" s="70" customFormat="1" ht="13.8">
      <c r="A136" s="69"/>
      <c r="B136" s="69"/>
      <c r="C136" s="69"/>
      <c r="D136" s="69"/>
      <c r="E136" s="69"/>
      <c r="F136" s="69"/>
      <c r="G136" s="69"/>
      <c r="H136" s="69"/>
      <c r="I136" s="69"/>
      <c r="J136" s="69"/>
      <c r="K136" s="69"/>
      <c r="L136" s="69"/>
      <c r="M136" s="246"/>
      <c r="N136" s="246"/>
      <c r="O136" s="246"/>
      <c r="P136" s="246"/>
      <c r="Q136" s="246"/>
      <c r="R136" s="246"/>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row>
    <row r="137" spans="1:51" s="70" customFormat="1" ht="13.8">
      <c r="A137" s="69"/>
      <c r="B137" s="69"/>
      <c r="C137" s="69"/>
      <c r="D137" s="69"/>
      <c r="E137" s="69"/>
      <c r="F137" s="69"/>
      <c r="G137" s="69"/>
      <c r="H137" s="69"/>
      <c r="I137" s="69"/>
      <c r="J137" s="69"/>
      <c r="K137" s="69"/>
      <c r="L137" s="69"/>
      <c r="M137" s="246"/>
      <c r="N137" s="246"/>
      <c r="O137" s="246"/>
      <c r="P137" s="246"/>
      <c r="Q137" s="246"/>
      <c r="R137" s="246"/>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row>
    <row r="138" spans="1:51" s="70" customFormat="1" ht="13.8">
      <c r="A138" s="69"/>
      <c r="B138" s="69"/>
      <c r="C138" s="69"/>
      <c r="D138" s="69"/>
      <c r="E138" s="69"/>
      <c r="F138" s="69"/>
      <c r="G138" s="69"/>
      <c r="H138" s="69"/>
      <c r="I138" s="69"/>
      <c r="J138" s="69"/>
      <c r="K138" s="69"/>
      <c r="L138" s="69"/>
      <c r="M138" s="246"/>
      <c r="N138" s="246"/>
      <c r="O138" s="246"/>
      <c r="P138" s="246"/>
      <c r="Q138" s="246"/>
      <c r="R138" s="246"/>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row>
    <row r="139" spans="1:51" s="70" customFormat="1" ht="13.8">
      <c r="A139" s="69"/>
      <c r="B139" s="69"/>
      <c r="C139" s="69"/>
      <c r="D139" s="69"/>
      <c r="E139" s="69"/>
      <c r="F139" s="69"/>
      <c r="G139" s="69"/>
      <c r="H139" s="69"/>
      <c r="I139" s="69"/>
      <c r="J139" s="69"/>
      <c r="K139" s="69"/>
      <c r="L139" s="69"/>
      <c r="M139" s="246"/>
      <c r="N139" s="246"/>
      <c r="O139" s="246"/>
      <c r="P139" s="246"/>
      <c r="Q139" s="246"/>
      <c r="R139" s="246"/>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row>
    <row r="140" spans="1:51" s="70" customFormat="1" ht="13.8">
      <c r="A140" s="69"/>
      <c r="B140" s="69"/>
      <c r="C140" s="69"/>
      <c r="D140" s="69"/>
      <c r="E140" s="69"/>
      <c r="F140" s="69"/>
      <c r="G140" s="69"/>
      <c r="H140" s="69"/>
      <c r="I140" s="69"/>
      <c r="J140" s="69"/>
      <c r="K140" s="69"/>
      <c r="L140" s="69"/>
      <c r="M140" s="246"/>
      <c r="N140" s="246"/>
      <c r="O140" s="246"/>
      <c r="P140" s="246"/>
      <c r="Q140" s="246"/>
      <c r="R140" s="246"/>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row>
    <row r="141" spans="1:51" s="70" customFormat="1" ht="13.8">
      <c r="A141" s="69"/>
      <c r="B141" s="69"/>
      <c r="C141" s="69"/>
      <c r="D141" s="69"/>
      <c r="E141" s="69"/>
      <c r="F141" s="69"/>
      <c r="G141" s="69"/>
      <c r="H141" s="69"/>
      <c r="I141" s="69"/>
      <c r="J141" s="69"/>
      <c r="K141" s="69"/>
      <c r="L141" s="69"/>
      <c r="M141" s="246"/>
      <c r="N141" s="246"/>
      <c r="O141" s="246"/>
      <c r="P141" s="246"/>
      <c r="Q141" s="246"/>
      <c r="R141" s="246"/>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row>
    <row r="142" spans="1:51" s="70" customFormat="1" ht="13.8">
      <c r="A142" s="69"/>
      <c r="B142" s="69"/>
      <c r="C142" s="69"/>
      <c r="D142" s="69"/>
      <c r="E142" s="69"/>
      <c r="F142" s="69"/>
      <c r="G142" s="69"/>
      <c r="H142" s="69"/>
      <c r="I142" s="69"/>
      <c r="J142" s="69"/>
      <c r="K142" s="69"/>
      <c r="L142" s="69"/>
      <c r="M142" s="246"/>
      <c r="N142" s="246"/>
      <c r="O142" s="246"/>
      <c r="P142" s="246"/>
      <c r="Q142" s="246"/>
      <c r="R142" s="246"/>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row>
    <row r="143" spans="1:51" s="70" customFormat="1" ht="13.8">
      <c r="A143" s="69"/>
      <c r="B143" s="69"/>
      <c r="C143" s="69"/>
      <c r="D143" s="69"/>
      <c r="E143" s="69"/>
      <c r="F143" s="69"/>
      <c r="G143" s="69"/>
      <c r="H143" s="69"/>
      <c r="I143" s="69"/>
      <c r="J143" s="69"/>
      <c r="K143" s="69"/>
      <c r="L143" s="69"/>
      <c r="M143" s="246"/>
      <c r="N143" s="246"/>
      <c r="O143" s="246"/>
      <c r="P143" s="246"/>
      <c r="Q143" s="246"/>
      <c r="R143" s="246"/>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row>
    <row r="144" spans="1:51" s="70" customFormat="1" ht="13.8">
      <c r="A144" s="69"/>
      <c r="B144" s="69"/>
      <c r="C144" s="69"/>
      <c r="D144" s="69"/>
      <c r="E144" s="69"/>
      <c r="F144" s="69"/>
      <c r="G144" s="69"/>
      <c r="H144" s="69"/>
      <c r="I144" s="69"/>
      <c r="J144" s="69"/>
      <c r="K144" s="69"/>
      <c r="L144" s="69"/>
      <c r="M144" s="246"/>
      <c r="N144" s="246"/>
      <c r="O144" s="246"/>
      <c r="P144" s="246"/>
      <c r="Q144" s="246"/>
      <c r="R144" s="246"/>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row>
    <row r="145" spans="1:51" s="70" customFormat="1" ht="13.8">
      <c r="A145" s="69"/>
      <c r="B145" s="69"/>
      <c r="C145" s="69"/>
      <c r="D145" s="69"/>
      <c r="E145" s="69"/>
      <c r="F145" s="69"/>
      <c r="G145" s="69"/>
      <c r="H145" s="69"/>
      <c r="I145" s="69"/>
      <c r="J145" s="69"/>
      <c r="K145" s="69"/>
      <c r="L145" s="69"/>
      <c r="M145" s="246"/>
      <c r="N145" s="246"/>
      <c r="O145" s="246"/>
      <c r="P145" s="246"/>
      <c r="Q145" s="246"/>
      <c r="R145" s="246"/>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row>
    <row r="146" spans="1:51" s="70" customFormat="1" ht="13.8">
      <c r="A146" s="69"/>
      <c r="B146" s="69"/>
      <c r="C146" s="69"/>
      <c r="D146" s="69"/>
      <c r="E146" s="69"/>
      <c r="F146" s="69"/>
      <c r="G146" s="69"/>
      <c r="H146" s="69"/>
      <c r="I146" s="69"/>
      <c r="J146" s="69"/>
      <c r="K146" s="69"/>
      <c r="L146" s="69"/>
      <c r="M146" s="246"/>
      <c r="N146" s="246"/>
      <c r="O146" s="246"/>
      <c r="P146" s="246"/>
      <c r="Q146" s="246"/>
      <c r="R146" s="246"/>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row>
    <row r="147" spans="1:51" s="70" customFormat="1" ht="13.8">
      <c r="A147" s="69"/>
      <c r="B147" s="69"/>
      <c r="C147" s="69"/>
      <c r="D147" s="69"/>
      <c r="E147" s="69"/>
      <c r="F147" s="69"/>
      <c r="G147" s="69"/>
      <c r="H147" s="69"/>
      <c r="I147" s="69"/>
      <c r="J147" s="69"/>
      <c r="K147" s="69"/>
      <c r="L147" s="69"/>
      <c r="M147" s="246"/>
      <c r="N147" s="246"/>
      <c r="O147" s="246"/>
      <c r="P147" s="246"/>
      <c r="Q147" s="246"/>
      <c r="R147" s="246"/>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row>
    <row r="148" spans="1:51" s="70" customFormat="1" ht="13.8">
      <c r="A148" s="69"/>
      <c r="B148" s="69"/>
      <c r="C148" s="69"/>
      <c r="D148" s="69"/>
      <c r="E148" s="69"/>
      <c r="F148" s="69"/>
      <c r="G148" s="69"/>
      <c r="H148" s="69"/>
      <c r="I148" s="69"/>
      <c r="J148" s="69"/>
      <c r="K148" s="69"/>
      <c r="L148" s="69"/>
      <c r="M148" s="246"/>
      <c r="N148" s="246"/>
      <c r="O148" s="246"/>
      <c r="P148" s="246"/>
      <c r="Q148" s="246"/>
      <c r="R148" s="246"/>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row>
    <row r="149" spans="1:51" s="70" customFormat="1" ht="13.8">
      <c r="A149" s="69"/>
      <c r="B149" s="69"/>
      <c r="C149" s="69"/>
      <c r="D149" s="69"/>
      <c r="E149" s="69"/>
      <c r="F149" s="69"/>
      <c r="G149" s="69"/>
      <c r="H149" s="69"/>
      <c r="I149" s="69"/>
      <c r="J149" s="69"/>
      <c r="K149" s="69"/>
      <c r="L149" s="69"/>
      <c r="M149" s="246"/>
      <c r="N149" s="246"/>
      <c r="O149" s="246"/>
      <c r="P149" s="246"/>
      <c r="Q149" s="246"/>
      <c r="R149" s="246"/>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row>
    <row r="150" spans="1:51" s="70" customFormat="1" ht="13.8">
      <c r="A150" s="69"/>
      <c r="B150" s="69"/>
      <c r="C150" s="69"/>
      <c r="D150" s="69"/>
      <c r="E150" s="69"/>
      <c r="F150" s="69"/>
      <c r="G150" s="69"/>
      <c r="H150" s="69"/>
      <c r="I150" s="69"/>
      <c r="J150" s="69"/>
      <c r="K150" s="69"/>
      <c r="L150" s="69"/>
      <c r="M150" s="246"/>
      <c r="N150" s="246"/>
      <c r="O150" s="246"/>
      <c r="P150" s="246"/>
      <c r="Q150" s="246"/>
      <c r="R150" s="246"/>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row>
    <row r="151" spans="1:51" s="70" customFormat="1" ht="13.8">
      <c r="A151" s="69"/>
      <c r="B151" s="69"/>
      <c r="C151" s="69"/>
      <c r="D151" s="69"/>
      <c r="E151" s="69"/>
      <c r="F151" s="69"/>
      <c r="G151" s="69"/>
      <c r="H151" s="69"/>
      <c r="I151" s="69"/>
      <c r="J151" s="69"/>
      <c r="K151" s="69"/>
      <c r="L151" s="69"/>
      <c r="M151" s="246"/>
      <c r="N151" s="246"/>
      <c r="O151" s="246"/>
      <c r="P151" s="246"/>
      <c r="Q151" s="246"/>
      <c r="R151" s="246"/>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row>
    <row r="152" spans="1:51" s="70" customFormat="1" ht="13.8">
      <c r="A152" s="69"/>
      <c r="B152" s="69"/>
      <c r="C152" s="69"/>
      <c r="D152" s="69"/>
      <c r="E152" s="69"/>
      <c r="F152" s="69"/>
      <c r="G152" s="69"/>
      <c r="H152" s="69"/>
      <c r="I152" s="69"/>
      <c r="J152" s="69"/>
      <c r="K152" s="69"/>
      <c r="L152" s="69"/>
      <c r="M152" s="246"/>
      <c r="N152" s="246"/>
      <c r="O152" s="246"/>
      <c r="P152" s="246"/>
      <c r="Q152" s="246"/>
      <c r="R152" s="246"/>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row>
    <row r="153" spans="1:51" s="70" customFormat="1" ht="13.8">
      <c r="A153" s="69"/>
      <c r="B153" s="69"/>
      <c r="C153" s="69"/>
      <c r="D153" s="69"/>
      <c r="E153" s="69"/>
      <c r="F153" s="69"/>
      <c r="G153" s="69"/>
      <c r="H153" s="69"/>
      <c r="I153" s="69"/>
      <c r="J153" s="69"/>
      <c r="K153" s="69"/>
      <c r="L153" s="69"/>
      <c r="M153" s="246"/>
      <c r="N153" s="246"/>
      <c r="O153" s="246"/>
      <c r="P153" s="246"/>
      <c r="Q153" s="246"/>
      <c r="R153" s="246"/>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row>
    <row r="154" spans="1:51" s="70" customFormat="1" ht="13.8">
      <c r="A154" s="69"/>
      <c r="B154" s="69"/>
      <c r="C154" s="69"/>
      <c r="D154" s="69"/>
      <c r="E154" s="69"/>
      <c r="F154" s="69"/>
      <c r="G154" s="69"/>
      <c r="H154" s="69"/>
      <c r="I154" s="69"/>
      <c r="J154" s="69"/>
      <c r="K154" s="69"/>
      <c r="L154" s="69"/>
      <c r="M154" s="246"/>
      <c r="N154" s="246"/>
      <c r="O154" s="246"/>
      <c r="P154" s="246"/>
      <c r="Q154" s="246"/>
      <c r="R154" s="246"/>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row>
    <row r="155" spans="1:51" s="70" customFormat="1" ht="13.8">
      <c r="A155" s="69"/>
      <c r="B155" s="69"/>
      <c r="C155" s="69"/>
      <c r="D155" s="69"/>
      <c r="E155" s="69"/>
      <c r="F155" s="69"/>
      <c r="G155" s="69"/>
      <c r="H155" s="69"/>
      <c r="I155" s="69"/>
      <c r="J155" s="69"/>
      <c r="K155" s="69"/>
      <c r="L155" s="69"/>
      <c r="M155" s="246"/>
      <c r="N155" s="246"/>
      <c r="O155" s="246"/>
      <c r="P155" s="246"/>
      <c r="Q155" s="246"/>
      <c r="R155" s="246"/>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row>
    <row r="156" spans="1:51" s="70" customFormat="1" ht="13.8">
      <c r="A156" s="69"/>
      <c r="B156" s="69"/>
      <c r="C156" s="69"/>
      <c r="D156" s="69"/>
      <c r="E156" s="69"/>
      <c r="F156" s="69"/>
      <c r="G156" s="69"/>
      <c r="H156" s="69"/>
      <c r="I156" s="69"/>
      <c r="J156" s="69"/>
      <c r="K156" s="69"/>
      <c r="L156" s="69"/>
      <c r="M156" s="246"/>
      <c r="N156" s="246"/>
      <c r="O156" s="246"/>
      <c r="P156" s="246"/>
      <c r="Q156" s="246"/>
      <c r="R156" s="246"/>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row>
    <row r="157" spans="1:51" s="70" customFormat="1" ht="13.8">
      <c r="A157" s="69"/>
      <c r="B157" s="69"/>
      <c r="C157" s="69"/>
      <c r="D157" s="69"/>
      <c r="E157" s="69"/>
      <c r="F157" s="69"/>
      <c r="G157" s="69"/>
      <c r="H157" s="69"/>
      <c r="I157" s="69"/>
      <c r="J157" s="69"/>
      <c r="K157" s="69"/>
      <c r="L157" s="69"/>
      <c r="M157" s="246"/>
      <c r="N157" s="246"/>
      <c r="O157" s="246"/>
      <c r="P157" s="246"/>
      <c r="Q157" s="246"/>
      <c r="R157" s="246"/>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row>
    <row r="158" spans="1:51" s="70" customFormat="1" ht="13.8">
      <c r="A158" s="69"/>
      <c r="B158" s="69"/>
      <c r="C158" s="69"/>
      <c r="D158" s="69"/>
      <c r="E158" s="69"/>
      <c r="F158" s="69"/>
      <c r="G158" s="69"/>
      <c r="H158" s="69"/>
      <c r="I158" s="69"/>
      <c r="J158" s="69"/>
      <c r="K158" s="69"/>
      <c r="L158" s="69"/>
      <c r="M158" s="246"/>
      <c r="N158" s="246"/>
      <c r="O158" s="246"/>
      <c r="P158" s="246"/>
      <c r="Q158" s="246"/>
      <c r="R158" s="246"/>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row>
    <row r="159" spans="1:51" s="70" customFormat="1" ht="13.8">
      <c r="A159" s="69"/>
      <c r="B159" s="69"/>
      <c r="C159" s="69"/>
      <c r="D159" s="69"/>
      <c r="E159" s="69"/>
      <c r="F159" s="69"/>
      <c r="G159" s="69"/>
      <c r="H159" s="69"/>
      <c r="I159" s="69"/>
      <c r="J159" s="69"/>
      <c r="K159" s="69"/>
      <c r="L159" s="69"/>
      <c r="M159" s="246"/>
      <c r="N159" s="246"/>
      <c r="O159" s="246"/>
      <c r="P159" s="246"/>
      <c r="Q159" s="246"/>
      <c r="R159" s="246"/>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row>
    <row r="160" spans="1:51" s="70" customFormat="1" ht="13.8">
      <c r="A160" s="69"/>
      <c r="B160" s="69"/>
      <c r="C160" s="69"/>
      <c r="D160" s="69"/>
      <c r="E160" s="69"/>
      <c r="F160" s="69"/>
      <c r="G160" s="69"/>
      <c r="H160" s="69"/>
      <c r="I160" s="69"/>
      <c r="J160" s="69"/>
      <c r="K160" s="69"/>
      <c r="L160" s="69"/>
      <c r="M160" s="246"/>
      <c r="N160" s="246"/>
      <c r="O160" s="246"/>
      <c r="P160" s="246"/>
      <c r="Q160" s="246"/>
      <c r="R160" s="246"/>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row>
    <row r="161" spans="1:51" s="70" customFormat="1" ht="13.8">
      <c r="A161" s="69"/>
      <c r="B161" s="69"/>
      <c r="C161" s="69"/>
      <c r="D161" s="69"/>
      <c r="E161" s="69"/>
      <c r="F161" s="69"/>
      <c r="G161" s="69"/>
      <c r="H161" s="69"/>
      <c r="I161" s="69"/>
      <c r="J161" s="69"/>
      <c r="K161" s="69"/>
      <c r="L161" s="69"/>
      <c r="M161" s="246"/>
      <c r="N161" s="246"/>
      <c r="O161" s="246"/>
      <c r="P161" s="246"/>
      <c r="Q161" s="246"/>
      <c r="R161" s="246"/>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row>
    <row r="162" spans="1:51" s="70" customFormat="1" ht="13.8">
      <c r="A162" s="69"/>
      <c r="B162" s="69"/>
      <c r="C162" s="69"/>
      <c r="D162" s="69"/>
      <c r="E162" s="69"/>
      <c r="F162" s="69"/>
      <c r="G162" s="69"/>
      <c r="H162" s="69"/>
      <c r="I162" s="69"/>
      <c r="J162" s="69"/>
      <c r="K162" s="69"/>
      <c r="L162" s="69"/>
      <c r="M162" s="246"/>
      <c r="N162" s="246"/>
      <c r="O162" s="246"/>
      <c r="P162" s="246"/>
      <c r="Q162" s="246"/>
      <c r="R162" s="246"/>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row>
    <row r="163" spans="1:51" s="70" customFormat="1" ht="13.8">
      <c r="A163" s="69"/>
      <c r="B163" s="69"/>
      <c r="C163" s="69"/>
      <c r="D163" s="69"/>
      <c r="E163" s="69"/>
      <c r="F163" s="69"/>
      <c r="G163" s="69"/>
      <c r="H163" s="69"/>
      <c r="I163" s="69"/>
      <c r="J163" s="69"/>
      <c r="K163" s="69"/>
      <c r="L163" s="69"/>
      <c r="M163" s="246"/>
      <c r="N163" s="246"/>
      <c r="O163" s="246"/>
      <c r="P163" s="246"/>
      <c r="Q163" s="246"/>
      <c r="R163" s="246"/>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row>
    <row r="164" spans="1:51" s="70" customFormat="1" ht="13.8">
      <c r="A164" s="69"/>
      <c r="B164" s="69"/>
      <c r="C164" s="69"/>
      <c r="D164" s="69"/>
      <c r="E164" s="69"/>
      <c r="F164" s="69"/>
      <c r="G164" s="69"/>
      <c r="H164" s="69"/>
      <c r="I164" s="69"/>
      <c r="J164" s="69"/>
      <c r="K164" s="69"/>
      <c r="L164" s="69"/>
      <c r="M164" s="246"/>
      <c r="N164" s="246"/>
      <c r="O164" s="246"/>
      <c r="P164" s="246"/>
      <c r="Q164" s="246"/>
      <c r="R164" s="246"/>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row>
    <row r="165" spans="1:51" s="70" customFormat="1" ht="13.8">
      <c r="A165" s="69"/>
      <c r="B165" s="69"/>
      <c r="C165" s="69"/>
      <c r="D165" s="69"/>
      <c r="E165" s="69"/>
      <c r="F165" s="69"/>
      <c r="G165" s="69"/>
      <c r="H165" s="69"/>
      <c r="I165" s="69"/>
      <c r="J165" s="69"/>
      <c r="K165" s="69"/>
      <c r="L165" s="69"/>
      <c r="M165" s="246"/>
      <c r="N165" s="246"/>
      <c r="O165" s="246"/>
      <c r="P165" s="246"/>
      <c r="Q165" s="246"/>
      <c r="R165" s="246"/>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row>
    <row r="166" spans="1:51" s="70" customFormat="1" ht="13.8">
      <c r="A166" s="69"/>
      <c r="B166" s="69"/>
      <c r="C166" s="69"/>
      <c r="D166" s="69"/>
      <c r="E166" s="69"/>
      <c r="F166" s="69"/>
      <c r="G166" s="69"/>
      <c r="H166" s="69"/>
      <c r="I166" s="69"/>
      <c r="J166" s="69"/>
      <c r="K166" s="69"/>
      <c r="L166" s="69"/>
      <c r="M166" s="246"/>
      <c r="N166" s="246"/>
      <c r="O166" s="246"/>
      <c r="P166" s="246"/>
      <c r="Q166" s="246"/>
      <c r="R166" s="246"/>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row>
    <row r="167" spans="1:51" s="70" customFormat="1" ht="13.8">
      <c r="A167" s="69"/>
      <c r="B167" s="69"/>
      <c r="C167" s="69"/>
      <c r="D167" s="69"/>
      <c r="E167" s="69"/>
      <c r="F167" s="69"/>
      <c r="G167" s="69"/>
      <c r="H167" s="69"/>
      <c r="I167" s="69"/>
      <c r="J167" s="69"/>
      <c r="K167" s="69"/>
      <c r="L167" s="69"/>
      <c r="M167" s="246"/>
      <c r="N167" s="246"/>
      <c r="O167" s="246"/>
      <c r="P167" s="246"/>
      <c r="Q167" s="246"/>
      <c r="R167" s="246"/>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row>
    <row r="168" spans="1:51" s="70" customFormat="1" ht="13.8">
      <c r="A168" s="69"/>
      <c r="B168" s="69"/>
      <c r="C168" s="69"/>
      <c r="D168" s="69"/>
      <c r="E168" s="69"/>
      <c r="F168" s="69"/>
      <c r="G168" s="69"/>
      <c r="H168" s="69"/>
      <c r="I168" s="69"/>
      <c r="J168" s="69"/>
      <c r="K168" s="69"/>
      <c r="L168" s="69"/>
      <c r="M168" s="246"/>
      <c r="N168" s="246"/>
      <c r="O168" s="246"/>
      <c r="P168" s="246"/>
      <c r="Q168" s="246"/>
      <c r="R168" s="246"/>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row>
    <row r="169" spans="1:51" s="70" customFormat="1" ht="13.8">
      <c r="A169" s="69"/>
      <c r="B169" s="69"/>
      <c r="C169" s="69"/>
      <c r="D169" s="69"/>
      <c r="E169" s="69"/>
      <c r="F169" s="69"/>
      <c r="G169" s="69"/>
      <c r="H169" s="69"/>
      <c r="I169" s="69"/>
      <c r="J169" s="69"/>
      <c r="K169" s="69"/>
      <c r="L169" s="69"/>
      <c r="M169" s="246"/>
      <c r="N169" s="246"/>
      <c r="O169" s="246"/>
      <c r="P169" s="246"/>
      <c r="Q169" s="246"/>
      <c r="R169" s="246"/>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row>
    <row r="170" spans="1:51" s="70" customFormat="1" ht="13.8">
      <c r="A170" s="69"/>
      <c r="B170" s="69"/>
      <c r="C170" s="69"/>
      <c r="D170" s="69"/>
      <c r="E170" s="69"/>
      <c r="F170" s="69"/>
      <c r="G170" s="69"/>
      <c r="H170" s="69"/>
      <c r="I170" s="69"/>
      <c r="J170" s="69"/>
      <c r="K170" s="69"/>
      <c r="L170" s="69"/>
      <c r="M170" s="246"/>
      <c r="N170" s="246"/>
      <c r="O170" s="246"/>
      <c r="P170" s="246"/>
      <c r="Q170" s="246"/>
      <c r="R170" s="246"/>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row>
    <row r="171" spans="1:51" s="70" customFormat="1" ht="13.8">
      <c r="A171" s="69"/>
      <c r="B171" s="69"/>
      <c r="C171" s="69"/>
      <c r="D171" s="69"/>
      <c r="E171" s="69"/>
      <c r="F171" s="69"/>
      <c r="G171" s="69"/>
      <c r="H171" s="69"/>
      <c r="I171" s="69"/>
      <c r="J171" s="69"/>
      <c r="K171" s="69"/>
      <c r="L171" s="69"/>
      <c r="M171" s="246"/>
      <c r="N171" s="246"/>
      <c r="O171" s="246"/>
      <c r="P171" s="246"/>
      <c r="Q171" s="246"/>
      <c r="R171" s="246"/>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row>
    <row r="172" spans="1:51" s="70" customFormat="1" ht="13.8">
      <c r="A172" s="69"/>
      <c r="B172" s="69"/>
      <c r="C172" s="69"/>
      <c r="D172" s="69"/>
      <c r="E172" s="69"/>
      <c r="F172" s="69"/>
      <c r="G172" s="69"/>
      <c r="H172" s="69"/>
      <c r="I172" s="69"/>
      <c r="J172" s="69"/>
      <c r="K172" s="69"/>
      <c r="L172" s="69"/>
      <c r="M172" s="246"/>
      <c r="N172" s="246"/>
      <c r="O172" s="246"/>
      <c r="P172" s="246"/>
      <c r="Q172" s="246"/>
      <c r="R172" s="246"/>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row>
    <row r="173" spans="1:51" s="70" customFormat="1" ht="13.8">
      <c r="A173" s="69"/>
      <c r="B173" s="69"/>
      <c r="C173" s="69"/>
      <c r="D173" s="69"/>
      <c r="E173" s="69"/>
      <c r="F173" s="69"/>
      <c r="G173" s="69"/>
      <c r="H173" s="69"/>
      <c r="I173" s="69"/>
      <c r="J173" s="69"/>
      <c r="K173" s="69"/>
      <c r="L173" s="69"/>
      <c r="M173" s="246"/>
      <c r="N173" s="246"/>
      <c r="O173" s="246"/>
      <c r="P173" s="246"/>
      <c r="Q173" s="246"/>
      <c r="R173" s="246"/>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row>
    <row r="174" spans="1:51" s="70" customFormat="1" ht="13.8">
      <c r="A174" s="69"/>
      <c r="B174" s="69"/>
      <c r="C174" s="69"/>
      <c r="D174" s="69"/>
      <c r="E174" s="69"/>
      <c r="F174" s="69"/>
      <c r="G174" s="69"/>
      <c r="H174" s="69"/>
      <c r="I174" s="69"/>
      <c r="J174" s="69"/>
      <c r="K174" s="69"/>
      <c r="L174" s="69"/>
      <c r="M174" s="246"/>
      <c r="N174" s="246"/>
      <c r="O174" s="246"/>
      <c r="P174" s="246"/>
      <c r="Q174" s="246"/>
      <c r="R174" s="246"/>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row>
    <row r="175" spans="1:51" s="70" customFormat="1" ht="13.8">
      <c r="A175" s="69"/>
      <c r="B175" s="69"/>
      <c r="C175" s="69"/>
      <c r="D175" s="69"/>
      <c r="E175" s="69"/>
      <c r="F175" s="69"/>
      <c r="G175" s="69"/>
      <c r="H175" s="69"/>
      <c r="I175" s="69"/>
      <c r="J175" s="69"/>
      <c r="K175" s="69"/>
      <c r="L175" s="69"/>
      <c r="M175" s="246"/>
      <c r="N175" s="246"/>
      <c r="O175" s="246"/>
      <c r="P175" s="246"/>
      <c r="Q175" s="246"/>
      <c r="R175" s="246"/>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row>
    <row r="176" spans="1:51" s="70" customFormat="1" ht="13.8">
      <c r="A176" s="69"/>
      <c r="B176" s="69"/>
      <c r="C176" s="69"/>
      <c r="D176" s="69"/>
      <c r="E176" s="69"/>
      <c r="F176" s="69"/>
      <c r="G176" s="69"/>
      <c r="H176" s="69"/>
      <c r="I176" s="69"/>
      <c r="J176" s="69"/>
      <c r="K176" s="69"/>
      <c r="L176" s="69"/>
      <c r="M176" s="246"/>
      <c r="N176" s="246"/>
      <c r="O176" s="246"/>
      <c r="P176" s="246"/>
      <c r="Q176" s="246"/>
      <c r="R176" s="246"/>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row>
    <row r="177" spans="1:51" s="70" customFormat="1" ht="13.8">
      <c r="A177" s="69"/>
      <c r="B177" s="69"/>
      <c r="C177" s="69"/>
      <c r="D177" s="69"/>
      <c r="E177" s="69"/>
      <c r="F177" s="69"/>
      <c r="G177" s="69"/>
      <c r="H177" s="69"/>
      <c r="I177" s="69"/>
      <c r="J177" s="69"/>
      <c r="K177" s="69"/>
      <c r="L177" s="69"/>
      <c r="M177" s="246"/>
      <c r="N177" s="246"/>
      <c r="O177" s="246"/>
      <c r="P177" s="246"/>
      <c r="Q177" s="246"/>
      <c r="R177" s="246"/>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row>
    <row r="178" spans="1:51" s="70" customFormat="1" ht="13.8">
      <c r="A178" s="69"/>
      <c r="B178" s="69"/>
      <c r="C178" s="69"/>
      <c r="D178" s="69"/>
      <c r="E178" s="69"/>
      <c r="F178" s="69"/>
      <c r="G178" s="69"/>
      <c r="H178" s="69"/>
      <c r="I178" s="69"/>
      <c r="J178" s="69"/>
      <c r="K178" s="69"/>
      <c r="L178" s="69"/>
      <c r="M178" s="246"/>
      <c r="N178" s="246"/>
      <c r="O178" s="246"/>
      <c r="P178" s="246"/>
      <c r="Q178" s="246"/>
      <c r="R178" s="246"/>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row>
    <row r="179" spans="1:51" s="70" customFormat="1" ht="13.8">
      <c r="A179" s="69"/>
      <c r="B179" s="69"/>
      <c r="C179" s="69"/>
      <c r="D179" s="69"/>
      <c r="E179" s="69"/>
      <c r="F179" s="69"/>
      <c r="G179" s="69"/>
      <c r="H179" s="69"/>
      <c r="I179" s="69"/>
      <c r="J179" s="69"/>
      <c r="K179" s="69"/>
      <c r="L179" s="69"/>
      <c r="M179" s="246"/>
      <c r="N179" s="246"/>
      <c r="O179" s="246"/>
      <c r="P179" s="246"/>
      <c r="Q179" s="246"/>
      <c r="R179" s="246"/>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row>
    <row r="180" spans="1:51" s="70" customFormat="1" ht="13.8">
      <c r="A180" s="69"/>
      <c r="B180" s="69"/>
      <c r="C180" s="69"/>
      <c r="D180" s="69"/>
      <c r="E180" s="69"/>
      <c r="F180" s="69"/>
      <c r="G180" s="69"/>
      <c r="H180" s="69"/>
      <c r="I180" s="69"/>
      <c r="J180" s="69"/>
      <c r="K180" s="69"/>
      <c r="L180" s="69"/>
      <c r="M180" s="246"/>
      <c r="N180" s="246"/>
      <c r="O180" s="246"/>
      <c r="P180" s="246"/>
      <c r="Q180" s="246"/>
      <c r="R180" s="246"/>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row>
    <row r="181" spans="1:51" s="70" customFormat="1" ht="13.8">
      <c r="A181" s="69"/>
      <c r="B181" s="69"/>
      <c r="C181" s="69"/>
      <c r="D181" s="69"/>
      <c r="E181" s="69"/>
      <c r="F181" s="69"/>
      <c r="G181" s="69"/>
      <c r="H181" s="69"/>
      <c r="I181" s="69"/>
      <c r="J181" s="69"/>
      <c r="K181" s="69"/>
      <c r="L181" s="69"/>
      <c r="M181" s="246"/>
      <c r="N181" s="246"/>
      <c r="O181" s="246"/>
      <c r="P181" s="246"/>
      <c r="Q181" s="246"/>
      <c r="R181" s="24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row>
    <row r="182" spans="1:51" s="70" customFormat="1" ht="13.8">
      <c r="A182" s="69"/>
      <c r="B182" s="69"/>
      <c r="C182" s="69"/>
      <c r="D182" s="69"/>
      <c r="E182" s="69"/>
      <c r="F182" s="69"/>
      <c r="G182" s="69"/>
      <c r="H182" s="69"/>
      <c r="I182" s="69"/>
      <c r="J182" s="69"/>
      <c r="K182" s="69"/>
      <c r="L182" s="69"/>
      <c r="M182" s="246"/>
      <c r="N182" s="246"/>
      <c r="O182" s="246"/>
      <c r="P182" s="246"/>
      <c r="Q182" s="246"/>
      <c r="R182" s="246"/>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row>
    <row r="183" spans="1:51" s="70" customFormat="1" ht="13.8">
      <c r="A183" s="69"/>
      <c r="B183" s="69"/>
      <c r="C183" s="69"/>
      <c r="D183" s="69"/>
      <c r="E183" s="69"/>
      <c r="F183" s="69"/>
      <c r="G183" s="69"/>
      <c r="H183" s="69"/>
      <c r="I183" s="69"/>
      <c r="J183" s="69"/>
      <c r="K183" s="69"/>
      <c r="L183" s="69"/>
      <c r="M183" s="246"/>
      <c r="N183" s="246"/>
      <c r="O183" s="246"/>
      <c r="P183" s="246"/>
      <c r="Q183" s="246"/>
      <c r="R183" s="246"/>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row>
    <row r="184" spans="1:51" s="70" customFormat="1" ht="13.8">
      <c r="A184" s="69"/>
      <c r="B184" s="69"/>
      <c r="C184" s="69"/>
      <c r="D184" s="69"/>
      <c r="E184" s="69"/>
      <c r="F184" s="69"/>
      <c r="G184" s="69"/>
      <c r="H184" s="69"/>
      <c r="I184" s="69"/>
      <c r="J184" s="69"/>
      <c r="K184" s="69"/>
      <c r="L184" s="69"/>
      <c r="M184" s="246"/>
      <c r="N184" s="246"/>
      <c r="O184" s="246"/>
      <c r="P184" s="246"/>
      <c r="Q184" s="246"/>
      <c r="R184" s="246"/>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row>
    <row r="185" spans="1:51" s="70" customFormat="1" ht="13.8">
      <c r="A185" s="69"/>
      <c r="B185" s="69"/>
      <c r="C185" s="69"/>
      <c r="D185" s="69"/>
      <c r="E185" s="69"/>
      <c r="F185" s="69"/>
      <c r="G185" s="69"/>
      <c r="H185" s="69"/>
      <c r="I185" s="69"/>
      <c r="J185" s="69"/>
      <c r="K185" s="69"/>
      <c r="L185" s="69"/>
      <c r="M185" s="246"/>
      <c r="N185" s="246"/>
      <c r="O185" s="246"/>
      <c r="P185" s="246"/>
      <c r="Q185" s="246"/>
      <c r="R185" s="246"/>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row>
    <row r="186" spans="1:51" s="70" customFormat="1" ht="13.8">
      <c r="A186" s="69"/>
      <c r="B186" s="69"/>
      <c r="C186" s="69"/>
      <c r="D186" s="69"/>
      <c r="E186" s="69"/>
      <c r="F186" s="69"/>
      <c r="G186" s="69"/>
      <c r="H186" s="69"/>
      <c r="I186" s="69"/>
      <c r="J186" s="69"/>
      <c r="K186" s="69"/>
      <c r="L186" s="69"/>
      <c r="M186" s="246"/>
      <c r="N186" s="246"/>
      <c r="O186" s="246"/>
      <c r="P186" s="246"/>
      <c r="Q186" s="246"/>
      <c r="R186" s="246"/>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row>
    <row r="187" spans="1:51" s="70" customFormat="1" ht="13.8">
      <c r="A187" s="69"/>
      <c r="B187" s="69"/>
      <c r="C187" s="69"/>
      <c r="D187" s="69"/>
      <c r="E187" s="69"/>
      <c r="F187" s="69"/>
      <c r="G187" s="69"/>
      <c r="H187" s="69"/>
      <c r="I187" s="69"/>
      <c r="J187" s="69"/>
      <c r="K187" s="69"/>
      <c r="L187" s="69"/>
      <c r="M187" s="246"/>
      <c r="N187" s="246"/>
      <c r="O187" s="246"/>
      <c r="P187" s="246"/>
      <c r="Q187" s="246"/>
      <c r="R187" s="246"/>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row>
    <row r="188" spans="1:51" s="70" customFormat="1" ht="13.8">
      <c r="A188" s="69"/>
      <c r="B188" s="69"/>
      <c r="C188" s="69"/>
      <c r="D188" s="69"/>
      <c r="E188" s="69"/>
      <c r="F188" s="69"/>
      <c r="G188" s="69"/>
      <c r="H188" s="69"/>
      <c r="I188" s="69"/>
      <c r="J188" s="69"/>
      <c r="K188" s="69"/>
      <c r="L188" s="69"/>
      <c r="M188" s="246"/>
      <c r="N188" s="246"/>
      <c r="O188" s="246"/>
      <c r="P188" s="246"/>
      <c r="Q188" s="246"/>
      <c r="R188" s="246"/>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row>
    <row r="189" spans="1:51" s="70" customFormat="1" ht="13.8">
      <c r="A189" s="69"/>
      <c r="B189" s="69"/>
      <c r="C189" s="69"/>
      <c r="D189" s="69"/>
      <c r="E189" s="69"/>
      <c r="F189" s="69"/>
      <c r="G189" s="69"/>
      <c r="H189" s="69"/>
      <c r="I189" s="69"/>
      <c r="J189" s="69"/>
      <c r="K189" s="69"/>
      <c r="L189" s="69"/>
      <c r="M189" s="246"/>
      <c r="N189" s="246"/>
      <c r="O189" s="246"/>
      <c r="P189" s="246"/>
      <c r="Q189" s="246"/>
      <c r="R189" s="246"/>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row>
    <row r="190" spans="1:51" s="70" customFormat="1" ht="13.8">
      <c r="A190" s="69"/>
      <c r="B190" s="69"/>
      <c r="C190" s="69"/>
      <c r="D190" s="69"/>
      <c r="E190" s="69"/>
      <c r="F190" s="69"/>
      <c r="G190" s="69"/>
      <c r="H190" s="69"/>
      <c r="I190" s="69"/>
      <c r="J190" s="69"/>
      <c r="K190" s="69"/>
      <c r="L190" s="69"/>
      <c r="M190" s="246"/>
      <c r="N190" s="246"/>
      <c r="O190" s="246"/>
      <c r="P190" s="246"/>
      <c r="Q190" s="246"/>
      <c r="R190" s="246"/>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row>
    <row r="191" spans="1:51" s="70" customFormat="1" ht="13.8">
      <c r="A191" s="69"/>
      <c r="B191" s="69"/>
      <c r="C191" s="69"/>
      <c r="D191" s="69"/>
      <c r="E191" s="69"/>
      <c r="F191" s="69"/>
      <c r="G191" s="69"/>
      <c r="H191" s="69"/>
      <c r="I191" s="69"/>
      <c r="J191" s="69"/>
      <c r="K191" s="69"/>
      <c r="L191" s="69"/>
      <c r="M191" s="246"/>
      <c r="N191" s="246"/>
      <c r="O191" s="246"/>
      <c r="P191" s="246"/>
      <c r="Q191" s="246"/>
      <c r="R191" s="246"/>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row>
    <row r="192" spans="1:51" s="70" customFormat="1" ht="13.8">
      <c r="A192" s="69"/>
      <c r="B192" s="69"/>
      <c r="C192" s="69"/>
      <c r="D192" s="69"/>
      <c r="E192" s="69"/>
      <c r="F192" s="69"/>
      <c r="G192" s="69"/>
      <c r="H192" s="69"/>
      <c r="I192" s="69"/>
      <c r="J192" s="69"/>
      <c r="K192" s="69"/>
      <c r="L192" s="69"/>
      <c r="M192" s="246"/>
      <c r="N192" s="246"/>
      <c r="O192" s="246"/>
      <c r="P192" s="246"/>
      <c r="Q192" s="246"/>
      <c r="R192" s="246"/>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row>
    <row r="193" spans="1:51" s="70" customFormat="1" ht="13.8">
      <c r="A193" s="69"/>
      <c r="B193" s="69"/>
      <c r="C193" s="69"/>
      <c r="D193" s="69"/>
      <c r="E193" s="69"/>
      <c r="F193" s="69"/>
      <c r="G193" s="69"/>
      <c r="H193" s="69"/>
      <c r="I193" s="69"/>
      <c r="J193" s="69"/>
      <c r="K193" s="69"/>
      <c r="L193" s="69"/>
      <c r="M193" s="246"/>
      <c r="N193" s="246"/>
      <c r="O193" s="246"/>
      <c r="P193" s="246"/>
      <c r="Q193" s="246"/>
      <c r="R193" s="246"/>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row>
    <row r="194" spans="1:51" s="70" customFormat="1" ht="13.8">
      <c r="A194" s="69"/>
      <c r="B194" s="69"/>
      <c r="C194" s="69"/>
      <c r="D194" s="69"/>
      <c r="E194" s="69"/>
      <c r="F194" s="69"/>
      <c r="G194" s="69"/>
      <c r="H194" s="69"/>
      <c r="I194" s="69"/>
      <c r="J194" s="69"/>
      <c r="K194" s="69"/>
      <c r="L194" s="69"/>
      <c r="M194" s="246"/>
      <c r="N194" s="246"/>
      <c r="O194" s="246"/>
      <c r="P194" s="246"/>
      <c r="Q194" s="246"/>
      <c r="R194" s="246"/>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row>
    <row r="195" spans="1:51" s="70" customFormat="1" ht="13.8">
      <c r="A195" s="69"/>
      <c r="B195" s="69"/>
      <c r="C195" s="69"/>
      <c r="D195" s="69"/>
      <c r="E195" s="69"/>
      <c r="F195" s="69"/>
      <c r="G195" s="69"/>
      <c r="H195" s="69"/>
      <c r="I195" s="69"/>
      <c r="J195" s="69"/>
      <c r="K195" s="69"/>
      <c r="L195" s="69"/>
      <c r="M195" s="246"/>
      <c r="N195" s="246"/>
      <c r="O195" s="246"/>
      <c r="P195" s="246"/>
      <c r="Q195" s="246"/>
      <c r="R195" s="246"/>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row>
    <row r="196" spans="1:51" s="70" customFormat="1" ht="13.8">
      <c r="A196" s="69"/>
      <c r="B196" s="69"/>
      <c r="C196" s="69"/>
      <c r="D196" s="69"/>
      <c r="E196" s="69"/>
      <c r="F196" s="69"/>
      <c r="G196" s="69"/>
      <c r="H196" s="69"/>
      <c r="I196" s="69"/>
      <c r="J196" s="69"/>
      <c r="K196" s="69"/>
      <c r="L196" s="69"/>
      <c r="M196" s="246"/>
      <c r="N196" s="246"/>
      <c r="O196" s="246"/>
      <c r="P196" s="246"/>
      <c r="Q196" s="246"/>
      <c r="R196" s="246"/>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row>
    <row r="197" spans="1:51" s="70" customFormat="1" ht="13.8">
      <c r="A197" s="69"/>
      <c r="B197" s="69"/>
      <c r="C197" s="69"/>
      <c r="D197" s="69"/>
      <c r="E197" s="69"/>
      <c r="F197" s="69"/>
      <c r="G197" s="69"/>
      <c r="H197" s="69"/>
      <c r="I197" s="69"/>
      <c r="J197" s="69"/>
      <c r="K197" s="69"/>
      <c r="L197" s="69"/>
      <c r="M197" s="246"/>
      <c r="N197" s="246"/>
      <c r="O197" s="246"/>
      <c r="P197" s="246"/>
      <c r="Q197" s="246"/>
      <c r="R197" s="246"/>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row>
    <row r="198" spans="1:51" s="70" customFormat="1" ht="13.8">
      <c r="A198" s="69"/>
      <c r="B198" s="69"/>
      <c r="C198" s="69"/>
      <c r="D198" s="69"/>
      <c r="E198" s="69"/>
      <c r="F198" s="69"/>
      <c r="G198" s="69"/>
      <c r="H198" s="69"/>
      <c r="I198" s="69"/>
      <c r="J198" s="69"/>
      <c r="K198" s="69"/>
      <c r="L198" s="69"/>
      <c r="M198" s="246"/>
      <c r="N198" s="246"/>
      <c r="O198" s="246"/>
      <c r="P198" s="246"/>
      <c r="Q198" s="246"/>
      <c r="R198" s="246"/>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row>
    <row r="199" spans="1:51" s="70" customFormat="1" ht="13.8">
      <c r="A199" s="69"/>
      <c r="B199" s="69"/>
      <c r="C199" s="69"/>
      <c r="D199" s="69"/>
      <c r="E199" s="69"/>
      <c r="F199" s="69"/>
      <c r="G199" s="69"/>
      <c r="H199" s="69"/>
      <c r="I199" s="69"/>
      <c r="J199" s="69"/>
      <c r="K199" s="69"/>
      <c r="L199" s="69"/>
      <c r="M199" s="246"/>
      <c r="N199" s="246"/>
      <c r="O199" s="246"/>
      <c r="P199" s="246"/>
      <c r="Q199" s="246"/>
      <c r="R199" s="246"/>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row>
    <row r="200" spans="1:51" s="70" customFormat="1" ht="13.8">
      <c r="A200" s="69"/>
      <c r="B200" s="69"/>
      <c r="C200" s="69"/>
      <c r="D200" s="69"/>
      <c r="E200" s="69"/>
      <c r="F200" s="69"/>
      <c r="G200" s="69"/>
      <c r="H200" s="69"/>
      <c r="I200" s="69"/>
      <c r="J200" s="69"/>
      <c r="K200" s="69"/>
      <c r="L200" s="69"/>
      <c r="M200" s="246"/>
      <c r="N200" s="246"/>
      <c r="O200" s="246"/>
      <c r="P200" s="246"/>
      <c r="Q200" s="246"/>
      <c r="R200" s="246"/>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row>
    <row r="201" spans="1:51" s="70" customFormat="1" ht="13.8">
      <c r="A201" s="69"/>
      <c r="B201" s="69"/>
      <c r="C201" s="69"/>
      <c r="D201" s="69"/>
      <c r="E201" s="69"/>
      <c r="F201" s="69"/>
      <c r="G201" s="69"/>
      <c r="H201" s="69"/>
      <c r="I201" s="69"/>
      <c r="J201" s="69"/>
      <c r="K201" s="69"/>
      <c r="L201" s="69"/>
      <c r="M201" s="246"/>
      <c r="N201" s="246"/>
      <c r="O201" s="246"/>
      <c r="P201" s="246"/>
      <c r="Q201" s="246"/>
      <c r="R201" s="246"/>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row>
    <row r="202" spans="1:51" s="70" customFormat="1" ht="13.8">
      <c r="A202" s="69"/>
      <c r="B202" s="69"/>
      <c r="C202" s="69"/>
      <c r="D202" s="69"/>
      <c r="E202" s="69"/>
      <c r="F202" s="69"/>
      <c r="G202" s="69"/>
      <c r="H202" s="69"/>
      <c r="I202" s="69"/>
      <c r="J202" s="69"/>
      <c r="K202" s="69"/>
      <c r="L202" s="69"/>
      <c r="M202" s="246"/>
      <c r="N202" s="246"/>
      <c r="O202" s="246"/>
      <c r="P202" s="246"/>
      <c r="Q202" s="246"/>
      <c r="R202" s="246"/>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row>
    <row r="203" spans="1:51" s="70" customFormat="1" ht="13.8">
      <c r="A203" s="69"/>
      <c r="B203" s="69"/>
      <c r="C203" s="69"/>
      <c r="D203" s="69"/>
      <c r="E203" s="69"/>
      <c r="F203" s="69"/>
      <c r="G203" s="69"/>
      <c r="H203" s="69"/>
      <c r="I203" s="69"/>
      <c r="J203" s="69"/>
      <c r="K203" s="69"/>
      <c r="L203" s="69"/>
      <c r="M203" s="246"/>
      <c r="N203" s="246"/>
      <c r="O203" s="246"/>
      <c r="P203" s="246"/>
      <c r="Q203" s="246"/>
      <c r="R203" s="246"/>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row>
    <row r="204" spans="1:51" s="70" customFormat="1" ht="13.8">
      <c r="A204" s="69"/>
      <c r="B204" s="69"/>
      <c r="C204" s="69"/>
      <c r="D204" s="69"/>
      <c r="E204" s="69"/>
      <c r="F204" s="69"/>
      <c r="G204" s="69"/>
      <c r="H204" s="69"/>
      <c r="I204" s="69"/>
      <c r="J204" s="69"/>
      <c r="K204" s="69"/>
      <c r="L204" s="69"/>
      <c r="M204" s="246"/>
      <c r="N204" s="246"/>
      <c r="O204" s="246"/>
      <c r="P204" s="246"/>
      <c r="Q204" s="246"/>
      <c r="R204" s="246"/>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row>
    <row r="205" spans="1:51" s="70" customFormat="1" ht="13.8">
      <c r="A205" s="69"/>
      <c r="B205" s="69"/>
      <c r="C205" s="69"/>
      <c r="D205" s="69"/>
      <c r="E205" s="69"/>
      <c r="F205" s="69"/>
      <c r="G205" s="69"/>
      <c r="H205" s="69"/>
      <c r="I205" s="69"/>
      <c r="J205" s="69"/>
      <c r="K205" s="69"/>
      <c r="L205" s="69"/>
      <c r="M205" s="246"/>
      <c r="N205" s="246"/>
      <c r="O205" s="246"/>
      <c r="P205" s="246"/>
      <c r="Q205" s="246"/>
      <c r="R205" s="246"/>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row>
    <row r="206" spans="1:51" s="70" customFormat="1" ht="13.8">
      <c r="A206" s="69"/>
      <c r="B206" s="69"/>
      <c r="C206" s="69"/>
      <c r="D206" s="69"/>
      <c r="E206" s="69"/>
      <c r="F206" s="69"/>
      <c r="G206" s="69"/>
      <c r="H206" s="69"/>
      <c r="I206" s="69"/>
      <c r="J206" s="69"/>
      <c r="K206" s="69"/>
      <c r="L206" s="69"/>
      <c r="M206" s="246"/>
      <c r="N206" s="246"/>
      <c r="O206" s="246"/>
      <c r="P206" s="246"/>
      <c r="Q206" s="246"/>
      <c r="R206" s="246"/>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row>
    <row r="207" spans="1:51" s="70" customFormat="1" ht="13.8">
      <c r="A207" s="69"/>
      <c r="B207" s="69"/>
      <c r="C207" s="69"/>
      <c r="D207" s="69"/>
      <c r="E207" s="69"/>
      <c r="F207" s="69"/>
      <c r="G207" s="69"/>
      <c r="H207" s="69"/>
      <c r="I207" s="69"/>
      <c r="J207" s="69"/>
      <c r="K207" s="69"/>
      <c r="L207" s="69"/>
      <c r="M207" s="246"/>
      <c r="N207" s="246"/>
      <c r="O207" s="246"/>
      <c r="P207" s="246"/>
      <c r="Q207" s="246"/>
      <c r="R207" s="246"/>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row>
    <row r="208" spans="1:51" s="70" customFormat="1" ht="13.8">
      <c r="A208" s="69"/>
      <c r="B208" s="69"/>
      <c r="C208" s="69"/>
      <c r="D208" s="69"/>
      <c r="E208" s="69"/>
      <c r="F208" s="69"/>
      <c r="G208" s="69"/>
      <c r="H208" s="69"/>
      <c r="I208" s="69"/>
      <c r="J208" s="69"/>
      <c r="K208" s="69"/>
      <c r="L208" s="69"/>
      <c r="M208" s="246"/>
      <c r="N208" s="246"/>
      <c r="O208" s="246"/>
      <c r="P208" s="246"/>
      <c r="Q208" s="246"/>
      <c r="R208" s="246"/>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row>
    <row r="209" spans="1:51" s="70" customFormat="1" ht="13.8">
      <c r="A209" s="69"/>
      <c r="B209" s="69"/>
      <c r="C209" s="69"/>
      <c r="D209" s="69"/>
      <c r="E209" s="69"/>
      <c r="F209" s="69"/>
      <c r="G209" s="69"/>
      <c r="H209" s="69"/>
      <c r="I209" s="69"/>
      <c r="J209" s="69"/>
      <c r="K209" s="69"/>
      <c r="L209" s="69"/>
      <c r="M209" s="246"/>
      <c r="N209" s="246"/>
      <c r="O209" s="246"/>
      <c r="P209" s="246"/>
      <c r="Q209" s="246"/>
      <c r="R209" s="246"/>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row>
    <row r="210" spans="1:51" s="70" customFormat="1" ht="13.8">
      <c r="A210" s="69"/>
      <c r="B210" s="69"/>
      <c r="C210" s="69"/>
      <c r="D210" s="69"/>
      <c r="E210" s="69"/>
      <c r="F210" s="69"/>
      <c r="G210" s="69"/>
      <c r="H210" s="69"/>
      <c r="I210" s="69"/>
      <c r="J210" s="69"/>
      <c r="K210" s="69"/>
      <c r="L210" s="69"/>
      <c r="M210" s="246"/>
      <c r="N210" s="246"/>
      <c r="O210" s="246"/>
      <c r="P210" s="246"/>
      <c r="Q210" s="246"/>
      <c r="R210" s="246"/>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row>
    <row r="211" spans="1:51" s="70" customFormat="1" ht="13.8">
      <c r="A211" s="69"/>
      <c r="B211" s="69"/>
      <c r="C211" s="69"/>
      <c r="D211" s="69"/>
      <c r="E211" s="69"/>
      <c r="F211" s="69"/>
      <c r="G211" s="69"/>
      <c r="H211" s="69"/>
      <c r="I211" s="69"/>
      <c r="J211" s="69"/>
      <c r="K211" s="69"/>
      <c r="L211" s="69"/>
      <c r="M211" s="246"/>
      <c r="N211" s="246"/>
      <c r="O211" s="246"/>
      <c r="P211" s="246"/>
      <c r="Q211" s="246"/>
      <c r="R211" s="246"/>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row>
    <row r="212" spans="1:51" s="70" customFormat="1" ht="13.8">
      <c r="A212" s="69"/>
      <c r="B212" s="69"/>
      <c r="C212" s="69"/>
      <c r="D212" s="69"/>
      <c r="E212" s="69"/>
      <c r="F212" s="69"/>
      <c r="G212" s="69"/>
      <c r="H212" s="69"/>
      <c r="I212" s="69"/>
      <c r="J212" s="69"/>
      <c r="K212" s="69"/>
      <c r="L212" s="69"/>
      <c r="M212" s="246"/>
      <c r="N212" s="246"/>
      <c r="O212" s="246"/>
      <c r="P212" s="246"/>
      <c r="Q212" s="246"/>
      <c r="R212" s="246"/>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row>
    <row r="213" spans="1:51" s="70" customFormat="1" ht="13.8">
      <c r="A213" s="69"/>
      <c r="B213" s="69"/>
      <c r="C213" s="69"/>
      <c r="D213" s="69"/>
      <c r="E213" s="69"/>
      <c r="F213" s="69"/>
      <c r="G213" s="69"/>
      <c r="H213" s="69"/>
      <c r="I213" s="69"/>
      <c r="J213" s="69"/>
      <c r="K213" s="69"/>
      <c r="L213" s="69"/>
      <c r="M213" s="246"/>
      <c r="N213" s="246"/>
      <c r="O213" s="246"/>
      <c r="P213" s="246"/>
      <c r="Q213" s="246"/>
      <c r="R213" s="246"/>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row>
    <row r="214" spans="1:51" s="70" customFormat="1" ht="13.8">
      <c r="A214" s="69"/>
      <c r="B214" s="69"/>
      <c r="C214" s="69"/>
      <c r="D214" s="69"/>
      <c r="E214" s="69"/>
      <c r="F214" s="69"/>
      <c r="G214" s="69"/>
      <c r="H214" s="69"/>
      <c r="I214" s="69"/>
      <c r="J214" s="69"/>
      <c r="K214" s="69"/>
      <c r="L214" s="69"/>
      <c r="M214" s="246"/>
      <c r="N214" s="246"/>
      <c r="O214" s="246"/>
      <c r="P214" s="246"/>
      <c r="Q214" s="246"/>
      <c r="R214" s="246"/>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row>
    <row r="215" spans="1:51" s="70" customFormat="1" ht="13.8">
      <c r="A215" s="69"/>
      <c r="B215" s="69"/>
      <c r="C215" s="69"/>
      <c r="D215" s="69"/>
      <c r="E215" s="69"/>
      <c r="F215" s="69"/>
      <c r="G215" s="69"/>
      <c r="H215" s="69"/>
      <c r="I215" s="69"/>
      <c r="J215" s="69"/>
      <c r="K215" s="69"/>
      <c r="L215" s="69"/>
      <c r="M215" s="246"/>
      <c r="N215" s="246"/>
      <c r="O215" s="246"/>
      <c r="P215" s="246"/>
      <c r="Q215" s="246"/>
      <c r="R215" s="246"/>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row>
    <row r="216" spans="1:51" s="70" customFormat="1" ht="13.8">
      <c r="A216" s="69"/>
      <c r="B216" s="69"/>
      <c r="C216" s="69"/>
      <c r="D216" s="69"/>
      <c r="E216" s="69"/>
      <c r="F216" s="69"/>
      <c r="G216" s="69"/>
      <c r="H216" s="69"/>
      <c r="I216" s="69"/>
      <c r="J216" s="69"/>
      <c r="K216" s="69"/>
      <c r="L216" s="69"/>
      <c r="M216" s="246"/>
      <c r="N216" s="246"/>
      <c r="O216" s="246"/>
      <c r="P216" s="246"/>
      <c r="Q216" s="246"/>
      <c r="R216" s="246"/>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row>
    <row r="217" spans="1:51" s="70" customFormat="1" ht="13.8">
      <c r="A217" s="69"/>
      <c r="B217" s="69"/>
      <c r="C217" s="69"/>
      <c r="D217" s="69"/>
      <c r="E217" s="69"/>
      <c r="F217" s="69"/>
      <c r="G217" s="69"/>
      <c r="H217" s="69"/>
      <c r="I217" s="69"/>
      <c r="J217" s="69"/>
      <c r="K217" s="69"/>
      <c r="L217" s="69"/>
      <c r="M217" s="246"/>
      <c r="N217" s="246"/>
      <c r="O217" s="246"/>
      <c r="P217" s="246"/>
      <c r="Q217" s="246"/>
      <c r="R217" s="246"/>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row>
    <row r="218" spans="1:51" s="70" customFormat="1" ht="13.8">
      <c r="A218" s="69"/>
      <c r="B218" s="69"/>
      <c r="C218" s="69"/>
      <c r="D218" s="69"/>
      <c r="E218" s="69"/>
      <c r="F218" s="69"/>
      <c r="G218" s="69"/>
      <c r="H218" s="69"/>
      <c r="I218" s="69"/>
      <c r="J218" s="69"/>
      <c r="K218" s="69"/>
      <c r="L218" s="69"/>
      <c r="M218" s="246"/>
      <c r="N218" s="246"/>
      <c r="O218" s="246"/>
      <c r="P218" s="246"/>
      <c r="Q218" s="246"/>
      <c r="R218" s="246"/>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row>
    <row r="219" spans="1:51" s="70" customFormat="1" ht="13.8">
      <c r="A219" s="69"/>
      <c r="B219" s="69"/>
      <c r="C219" s="69"/>
      <c r="D219" s="69"/>
      <c r="E219" s="69"/>
      <c r="F219" s="69"/>
      <c r="G219" s="69"/>
      <c r="H219" s="69"/>
      <c r="I219" s="69"/>
      <c r="J219" s="69"/>
      <c r="K219" s="69"/>
      <c r="L219" s="69"/>
      <c r="M219" s="246"/>
      <c r="N219" s="246"/>
      <c r="O219" s="246"/>
      <c r="P219" s="246"/>
      <c r="Q219" s="246"/>
      <c r="R219" s="246"/>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row>
    <row r="220" spans="1:51" s="70" customFormat="1" ht="13.8">
      <c r="A220" s="69"/>
      <c r="B220" s="69"/>
      <c r="C220" s="69"/>
      <c r="D220" s="69"/>
      <c r="E220" s="69"/>
      <c r="F220" s="69"/>
      <c r="G220" s="69"/>
      <c r="H220" s="69"/>
      <c r="I220" s="69"/>
      <c r="J220" s="69"/>
      <c r="K220" s="69"/>
      <c r="L220" s="69"/>
      <c r="M220" s="246"/>
      <c r="N220" s="246"/>
      <c r="O220" s="246"/>
      <c r="P220" s="246"/>
      <c r="Q220" s="246"/>
      <c r="R220" s="246"/>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row>
    <row r="221" spans="1:51" s="70" customFormat="1" ht="13.8">
      <c r="A221" s="69"/>
      <c r="B221" s="69"/>
      <c r="C221" s="69"/>
      <c r="D221" s="69"/>
      <c r="E221" s="69"/>
      <c r="F221" s="69"/>
      <c r="G221" s="69"/>
      <c r="H221" s="69"/>
      <c r="I221" s="69"/>
      <c r="J221" s="69"/>
      <c r="K221" s="69"/>
      <c r="L221" s="69"/>
      <c r="M221" s="246"/>
      <c r="N221" s="246"/>
      <c r="O221" s="246"/>
      <c r="P221" s="246"/>
      <c r="Q221" s="246"/>
      <c r="R221" s="246"/>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row>
    <row r="222" spans="1:51" s="70" customFormat="1" ht="13.8">
      <c r="A222" s="69"/>
      <c r="B222" s="69"/>
      <c r="C222" s="69"/>
      <c r="D222" s="69"/>
      <c r="E222" s="69"/>
      <c r="F222" s="69"/>
      <c r="G222" s="69"/>
      <c r="H222" s="69"/>
      <c r="I222" s="69"/>
      <c r="J222" s="69"/>
      <c r="K222" s="69"/>
      <c r="L222" s="69"/>
      <c r="M222" s="246"/>
      <c r="N222" s="246"/>
      <c r="O222" s="246"/>
      <c r="P222" s="246"/>
      <c r="Q222" s="246"/>
      <c r="R222" s="246"/>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row>
    <row r="223" spans="1:51" s="70" customFormat="1" ht="13.8">
      <c r="A223" s="69"/>
      <c r="B223" s="69"/>
      <c r="C223" s="69"/>
      <c r="D223" s="69"/>
      <c r="E223" s="69"/>
      <c r="F223" s="69"/>
      <c r="G223" s="69"/>
      <c r="H223" s="69"/>
      <c r="I223" s="69"/>
      <c r="J223" s="69"/>
      <c r="K223" s="69"/>
      <c r="L223" s="69"/>
      <c r="M223" s="246"/>
      <c r="N223" s="246"/>
      <c r="O223" s="246"/>
      <c r="P223" s="246"/>
      <c r="Q223" s="246"/>
      <c r="R223" s="246"/>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row>
    <row r="224" spans="1:51" s="70" customFormat="1" ht="13.8">
      <c r="A224" s="69"/>
      <c r="B224" s="69"/>
      <c r="C224" s="69"/>
      <c r="D224" s="69"/>
      <c r="E224" s="69"/>
      <c r="F224" s="69"/>
      <c r="G224" s="69"/>
      <c r="H224" s="69"/>
      <c r="I224" s="69"/>
      <c r="J224" s="69"/>
      <c r="K224" s="69"/>
      <c r="L224" s="69"/>
      <c r="M224" s="246"/>
      <c r="N224" s="246"/>
      <c r="O224" s="246"/>
      <c r="P224" s="246"/>
      <c r="Q224" s="246"/>
      <c r="R224" s="246"/>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row>
    <row r="225" spans="1:51" s="70" customFormat="1" ht="13.8">
      <c r="A225" s="69"/>
      <c r="B225" s="69"/>
      <c r="C225" s="69"/>
      <c r="D225" s="69"/>
      <c r="E225" s="69"/>
      <c r="F225" s="69"/>
      <c r="G225" s="69"/>
      <c r="H225" s="69"/>
      <c r="I225" s="69"/>
      <c r="J225" s="69"/>
      <c r="K225" s="69"/>
      <c r="L225" s="69"/>
      <c r="M225" s="246"/>
      <c r="N225" s="246"/>
      <c r="O225" s="246"/>
      <c r="P225" s="246"/>
      <c r="Q225" s="246"/>
      <c r="R225" s="246"/>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row>
    <row r="226" spans="1:51" s="70" customFormat="1" ht="13.8">
      <c r="A226" s="69"/>
      <c r="B226" s="69"/>
      <c r="C226" s="69"/>
      <c r="D226" s="69"/>
      <c r="E226" s="69"/>
      <c r="F226" s="69"/>
      <c r="G226" s="69"/>
      <c r="H226" s="69"/>
      <c r="I226" s="69"/>
      <c r="J226" s="69"/>
      <c r="K226" s="69"/>
      <c r="L226" s="69"/>
      <c r="M226" s="246"/>
      <c r="N226" s="246"/>
      <c r="O226" s="246"/>
      <c r="P226" s="246"/>
      <c r="Q226" s="246"/>
      <c r="R226" s="246"/>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row>
    <row r="227" spans="1:51" s="70" customFormat="1" ht="13.8">
      <c r="A227" s="69"/>
      <c r="B227" s="69"/>
      <c r="C227" s="69"/>
      <c r="D227" s="69"/>
      <c r="E227" s="69"/>
      <c r="F227" s="69"/>
      <c r="G227" s="69"/>
      <c r="H227" s="69"/>
      <c r="I227" s="69"/>
      <c r="J227" s="69"/>
      <c r="K227" s="69"/>
      <c r="L227" s="69"/>
      <c r="M227" s="246"/>
      <c r="N227" s="246"/>
      <c r="O227" s="246"/>
      <c r="P227" s="246"/>
      <c r="Q227" s="246"/>
      <c r="R227" s="246"/>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row>
    <row r="228" spans="1:51" s="70" customFormat="1" ht="13.8">
      <c r="A228" s="69"/>
      <c r="B228" s="69"/>
      <c r="C228" s="69"/>
      <c r="D228" s="69"/>
      <c r="E228" s="69"/>
      <c r="F228" s="69"/>
      <c r="G228" s="69"/>
      <c r="H228" s="69"/>
      <c r="I228" s="69"/>
      <c r="J228" s="69"/>
      <c r="K228" s="69"/>
      <c r="L228" s="69"/>
      <c r="M228" s="246"/>
      <c r="N228" s="246"/>
      <c r="O228" s="246"/>
      <c r="P228" s="246"/>
      <c r="Q228" s="246"/>
      <c r="R228" s="246"/>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row>
    <row r="229" spans="1:51" s="70" customFormat="1" ht="13.8">
      <c r="A229" s="69"/>
      <c r="B229" s="69"/>
      <c r="C229" s="69"/>
      <c r="D229" s="69"/>
      <c r="E229" s="69"/>
      <c r="F229" s="69"/>
      <c r="G229" s="69"/>
      <c r="H229" s="69"/>
      <c r="I229" s="69"/>
      <c r="J229" s="69"/>
      <c r="K229" s="69"/>
      <c r="L229" s="69"/>
      <c r="M229" s="246"/>
      <c r="N229" s="246"/>
      <c r="O229" s="246"/>
      <c r="P229" s="246"/>
      <c r="Q229" s="246"/>
      <c r="R229" s="246"/>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row>
    <row r="230" spans="1:51" s="70" customFormat="1" ht="13.8">
      <c r="A230" s="69"/>
      <c r="B230" s="69"/>
      <c r="C230" s="69"/>
      <c r="D230" s="69"/>
      <c r="E230" s="69"/>
      <c r="F230" s="69"/>
      <c r="G230" s="69"/>
      <c r="H230" s="69"/>
      <c r="I230" s="69"/>
      <c r="J230" s="69"/>
      <c r="K230" s="69"/>
      <c r="L230" s="69"/>
      <c r="M230" s="246"/>
      <c r="N230" s="246"/>
      <c r="O230" s="246"/>
      <c r="P230" s="246"/>
      <c r="Q230" s="246"/>
      <c r="R230" s="246"/>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row>
    <row r="231" spans="1:51" s="70" customFormat="1" ht="13.8">
      <c r="A231" s="69"/>
      <c r="B231" s="69"/>
      <c r="C231" s="69"/>
      <c r="D231" s="69"/>
      <c r="E231" s="69"/>
      <c r="F231" s="69"/>
      <c r="G231" s="69"/>
      <c r="H231" s="69"/>
      <c r="I231" s="69"/>
      <c r="J231" s="69"/>
      <c r="K231" s="69"/>
      <c r="L231" s="69"/>
      <c r="M231" s="246"/>
      <c r="N231" s="246"/>
      <c r="O231" s="246"/>
      <c r="P231" s="246"/>
      <c r="Q231" s="246"/>
      <c r="R231" s="246"/>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row>
    <row r="232" spans="1:51" s="70" customFormat="1" ht="13.8">
      <c r="A232" s="69"/>
      <c r="B232" s="69"/>
      <c r="C232" s="69"/>
      <c r="D232" s="69"/>
      <c r="E232" s="69"/>
      <c r="F232" s="69"/>
      <c r="G232" s="69"/>
      <c r="H232" s="69"/>
      <c r="I232" s="69"/>
      <c r="J232" s="69"/>
      <c r="K232" s="69"/>
      <c r="L232" s="69"/>
      <c r="M232" s="246"/>
      <c r="N232" s="246"/>
      <c r="O232" s="246"/>
      <c r="P232" s="246"/>
      <c r="Q232" s="246"/>
      <c r="R232" s="246"/>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row>
    <row r="233" spans="1:51" s="70" customFormat="1" ht="13.8">
      <c r="A233" s="69"/>
      <c r="B233" s="69"/>
      <c r="C233" s="69"/>
      <c r="D233" s="69"/>
      <c r="E233" s="69"/>
      <c r="F233" s="69"/>
      <c r="G233" s="69"/>
      <c r="H233" s="69"/>
      <c r="I233" s="69"/>
      <c r="J233" s="69"/>
      <c r="K233" s="69"/>
      <c r="L233" s="69"/>
      <c r="M233" s="246"/>
      <c r="N233" s="246"/>
      <c r="O233" s="246"/>
      <c r="P233" s="246"/>
      <c r="Q233" s="246"/>
      <c r="R233" s="246"/>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row>
    <row r="234" spans="1:51" s="70" customFormat="1" ht="13.8">
      <c r="A234" s="69"/>
      <c r="B234" s="69"/>
      <c r="C234" s="69"/>
      <c r="D234" s="69"/>
      <c r="E234" s="69"/>
      <c r="F234" s="69"/>
      <c r="G234" s="69"/>
      <c r="H234" s="69"/>
      <c r="I234" s="69"/>
      <c r="J234" s="69"/>
      <c r="K234" s="69"/>
      <c r="L234" s="69"/>
      <c r="M234" s="246"/>
      <c r="N234" s="246"/>
      <c r="O234" s="246"/>
      <c r="P234" s="246"/>
      <c r="Q234" s="246"/>
      <c r="R234" s="246"/>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row>
    <row r="235" spans="1:51" s="70" customFormat="1" ht="13.8">
      <c r="A235" s="69"/>
      <c r="B235" s="69"/>
      <c r="C235" s="69"/>
      <c r="D235" s="69"/>
      <c r="E235" s="69"/>
      <c r="F235" s="69"/>
      <c r="G235" s="69"/>
      <c r="H235" s="69"/>
      <c r="I235" s="69"/>
      <c r="J235" s="69"/>
      <c r="K235" s="69"/>
      <c r="L235" s="69"/>
      <c r="M235" s="246"/>
      <c r="N235" s="246"/>
      <c r="O235" s="246"/>
      <c r="P235" s="246"/>
      <c r="Q235" s="246"/>
      <c r="R235" s="246"/>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row>
    <row r="236" spans="1:51" s="70" customFormat="1" ht="13.8">
      <c r="A236" s="69"/>
      <c r="B236" s="69"/>
      <c r="C236" s="69"/>
      <c r="D236" s="69"/>
      <c r="E236" s="69"/>
      <c r="F236" s="69"/>
      <c r="G236" s="69"/>
      <c r="H236" s="69"/>
      <c r="I236" s="69"/>
      <c r="J236" s="69"/>
      <c r="K236" s="69"/>
      <c r="L236" s="69"/>
      <c r="M236" s="246"/>
      <c r="N236" s="246"/>
      <c r="O236" s="246"/>
      <c r="P236" s="246"/>
      <c r="Q236" s="246"/>
      <c r="R236" s="246"/>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row>
    <row r="237" spans="1:51" s="70" customFormat="1" ht="13.8">
      <c r="A237" s="69"/>
      <c r="B237" s="69"/>
      <c r="C237" s="69"/>
      <c r="D237" s="69"/>
      <c r="E237" s="69"/>
      <c r="F237" s="69"/>
      <c r="G237" s="69"/>
      <c r="H237" s="69"/>
      <c r="I237" s="69"/>
      <c r="J237" s="69"/>
      <c r="K237" s="69"/>
      <c r="L237" s="69"/>
      <c r="M237" s="246"/>
      <c r="N237" s="246"/>
      <c r="O237" s="246"/>
      <c r="P237" s="246"/>
      <c r="Q237" s="246"/>
      <c r="R237" s="246"/>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row>
    <row r="238" spans="1:51" s="70" customFormat="1" ht="13.8">
      <c r="A238" s="69"/>
      <c r="B238" s="69"/>
      <c r="C238" s="69"/>
      <c r="D238" s="69"/>
      <c r="E238" s="69"/>
      <c r="F238" s="69"/>
      <c r="G238" s="69"/>
      <c r="H238" s="69"/>
      <c r="I238" s="69"/>
      <c r="J238" s="69"/>
      <c r="K238" s="69"/>
      <c r="L238" s="69"/>
      <c r="M238" s="246"/>
      <c r="N238" s="246"/>
      <c r="O238" s="246"/>
      <c r="P238" s="246"/>
      <c r="Q238" s="246"/>
      <c r="R238" s="246"/>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row>
    <row r="239" spans="1:51" s="70" customFormat="1" ht="13.8">
      <c r="A239" s="69"/>
      <c r="B239" s="69"/>
      <c r="C239" s="69"/>
      <c r="D239" s="69"/>
      <c r="E239" s="69"/>
      <c r="F239" s="69"/>
      <c r="G239" s="69"/>
      <c r="H239" s="69"/>
      <c r="I239" s="69"/>
      <c r="J239" s="69"/>
      <c r="K239" s="69"/>
      <c r="L239" s="69"/>
      <c r="M239" s="246"/>
      <c r="N239" s="246"/>
      <c r="O239" s="246"/>
      <c r="P239" s="246"/>
      <c r="Q239" s="246"/>
      <c r="R239" s="246"/>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row>
    <row r="240" spans="1:51" s="70" customFormat="1" ht="13.8">
      <c r="A240" s="69"/>
      <c r="B240" s="69"/>
      <c r="C240" s="69"/>
      <c r="D240" s="69"/>
      <c r="E240" s="69"/>
      <c r="F240" s="69"/>
      <c r="G240" s="69"/>
      <c r="H240" s="69"/>
      <c r="I240" s="69"/>
      <c r="J240" s="69"/>
      <c r="K240" s="69"/>
      <c r="L240" s="69"/>
      <c r="M240" s="246"/>
      <c r="N240" s="246"/>
      <c r="O240" s="246"/>
      <c r="P240" s="246"/>
      <c r="Q240" s="246"/>
      <c r="R240" s="246"/>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row>
    <row r="241" spans="1:51" s="70" customFormat="1" ht="13.8">
      <c r="A241" s="69"/>
      <c r="B241" s="69"/>
      <c r="C241" s="69"/>
      <c r="D241" s="69"/>
      <c r="E241" s="69"/>
      <c r="F241" s="69"/>
      <c r="G241" s="69"/>
      <c r="H241" s="69"/>
      <c r="I241" s="69"/>
      <c r="J241" s="69"/>
      <c r="K241" s="69"/>
      <c r="L241" s="69"/>
      <c r="M241" s="246"/>
      <c r="N241" s="246"/>
      <c r="O241" s="246"/>
      <c r="P241" s="246"/>
      <c r="Q241" s="246"/>
      <c r="R241" s="246"/>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row>
    <row r="242" spans="1:51" s="70" customFormat="1" ht="13.8">
      <c r="A242" s="69"/>
      <c r="B242" s="69"/>
      <c r="C242" s="69"/>
      <c r="D242" s="69"/>
      <c r="E242" s="69"/>
      <c r="F242" s="69"/>
      <c r="G242" s="69"/>
      <c r="H242" s="69"/>
      <c r="I242" s="69"/>
      <c r="J242" s="69"/>
      <c r="K242" s="69"/>
      <c r="L242" s="69"/>
      <c r="M242" s="246"/>
      <c r="N242" s="246"/>
      <c r="O242" s="246"/>
      <c r="P242" s="246"/>
      <c r="Q242" s="246"/>
      <c r="R242" s="246"/>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row>
    <row r="243" spans="1:51" s="70" customFormat="1" ht="13.8">
      <c r="A243" s="69"/>
      <c r="B243" s="69"/>
      <c r="C243" s="69"/>
      <c r="D243" s="69"/>
      <c r="E243" s="69"/>
      <c r="F243" s="69"/>
      <c r="G243" s="69"/>
      <c r="H243" s="69"/>
      <c r="I243" s="69"/>
      <c r="J243" s="69"/>
      <c r="K243" s="69"/>
      <c r="L243" s="69"/>
      <c r="M243" s="246"/>
      <c r="N243" s="246"/>
      <c r="O243" s="246"/>
      <c r="P243" s="246"/>
      <c r="Q243" s="246"/>
      <c r="R243" s="246"/>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row>
    <row r="244" spans="1:51" s="70" customFormat="1" ht="13.8">
      <c r="A244" s="69"/>
      <c r="B244" s="69"/>
      <c r="C244" s="69"/>
      <c r="D244" s="69"/>
      <c r="E244" s="69"/>
      <c r="F244" s="69"/>
      <c r="G244" s="69"/>
      <c r="H244" s="69"/>
      <c r="I244" s="69"/>
      <c r="J244" s="69"/>
      <c r="K244" s="69"/>
      <c r="L244" s="69"/>
      <c r="M244" s="246"/>
      <c r="N244" s="246"/>
      <c r="O244" s="246"/>
      <c r="P244" s="246"/>
      <c r="Q244" s="246"/>
      <c r="R244" s="246"/>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row>
    <row r="245" spans="1:51" s="70" customFormat="1" ht="13.8">
      <c r="A245" s="69"/>
      <c r="B245" s="69"/>
      <c r="C245" s="69"/>
      <c r="D245" s="69"/>
      <c r="E245" s="69"/>
      <c r="F245" s="69"/>
      <c r="G245" s="69"/>
      <c r="H245" s="69"/>
      <c r="I245" s="69"/>
      <c r="J245" s="69"/>
      <c r="K245" s="69"/>
      <c r="L245" s="69"/>
      <c r="M245" s="246"/>
      <c r="N245" s="246"/>
      <c r="O245" s="246"/>
      <c r="P245" s="246"/>
      <c r="Q245" s="246"/>
      <c r="R245" s="246"/>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row>
    <row r="246" spans="1:51" s="70" customFormat="1" ht="13.8">
      <c r="A246" s="69"/>
      <c r="B246" s="69"/>
      <c r="C246" s="69"/>
      <c r="D246" s="69"/>
      <c r="E246" s="69"/>
      <c r="F246" s="69"/>
      <c r="G246" s="69"/>
      <c r="H246" s="69"/>
      <c r="I246" s="69"/>
      <c r="J246" s="69"/>
      <c r="K246" s="69"/>
      <c r="L246" s="69"/>
      <c r="M246" s="246"/>
      <c r="N246" s="246"/>
      <c r="O246" s="246"/>
      <c r="P246" s="246"/>
      <c r="Q246" s="246"/>
      <c r="R246" s="246"/>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row>
    <row r="247" spans="1:51" s="70" customFormat="1" ht="13.8">
      <c r="A247" s="69"/>
      <c r="B247" s="69"/>
      <c r="C247" s="69"/>
      <c r="D247" s="69"/>
      <c r="E247" s="69"/>
      <c r="F247" s="69"/>
      <c r="G247" s="69"/>
      <c r="H247" s="69"/>
      <c r="I247" s="69"/>
      <c r="J247" s="69"/>
      <c r="K247" s="69"/>
      <c r="L247" s="69"/>
      <c r="M247" s="246"/>
      <c r="N247" s="246"/>
      <c r="O247" s="246"/>
      <c r="P247" s="246"/>
      <c r="Q247" s="246"/>
      <c r="R247" s="246"/>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row>
    <row r="248" spans="1:51" s="70" customFormat="1" ht="13.8">
      <c r="A248" s="69"/>
      <c r="B248" s="69"/>
      <c r="C248" s="69"/>
      <c r="D248" s="69"/>
      <c r="E248" s="69"/>
      <c r="F248" s="69"/>
      <c r="G248" s="69"/>
      <c r="H248" s="69"/>
      <c r="I248" s="69"/>
      <c r="J248" s="69"/>
      <c r="K248" s="69"/>
      <c r="L248" s="69"/>
      <c r="M248" s="246"/>
      <c r="N248" s="246"/>
      <c r="O248" s="246"/>
      <c r="P248" s="246"/>
      <c r="Q248" s="246"/>
      <c r="R248" s="246"/>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row>
    <row r="249" spans="1:51" s="70" customFormat="1" ht="13.8">
      <c r="A249" s="69"/>
      <c r="B249" s="69"/>
      <c r="C249" s="69"/>
      <c r="D249" s="69"/>
      <c r="E249" s="69"/>
      <c r="F249" s="69"/>
      <c r="G249" s="69"/>
      <c r="H249" s="69"/>
      <c r="I249" s="69"/>
      <c r="J249" s="69"/>
      <c r="K249" s="69"/>
      <c r="L249" s="69"/>
      <c r="M249" s="246"/>
      <c r="N249" s="246"/>
      <c r="O249" s="246"/>
      <c r="P249" s="246"/>
      <c r="Q249" s="246"/>
      <c r="R249" s="246"/>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row>
    <row r="250" spans="1:51" s="70" customFormat="1" ht="13.8">
      <c r="A250" s="69"/>
      <c r="B250" s="69"/>
      <c r="C250" s="69"/>
      <c r="D250" s="69"/>
      <c r="E250" s="69"/>
      <c r="F250" s="69"/>
      <c r="G250" s="69"/>
      <c r="H250" s="69"/>
      <c r="I250" s="69"/>
      <c r="J250" s="69"/>
      <c r="K250" s="69"/>
      <c r="L250" s="69"/>
      <c r="M250" s="246"/>
      <c r="N250" s="246"/>
      <c r="O250" s="246"/>
      <c r="P250" s="246"/>
      <c r="Q250" s="246"/>
      <c r="R250" s="246"/>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row>
    <row r="251" spans="1:51" s="70" customFormat="1" ht="13.8">
      <c r="A251" s="69"/>
      <c r="B251" s="69"/>
      <c r="C251" s="69"/>
      <c r="D251" s="69"/>
      <c r="E251" s="69"/>
      <c r="F251" s="69"/>
      <c r="G251" s="69"/>
      <c r="H251" s="69"/>
      <c r="I251" s="69"/>
      <c r="J251" s="69"/>
      <c r="K251" s="69"/>
      <c r="L251" s="69"/>
      <c r="M251" s="246"/>
      <c r="N251" s="246"/>
      <c r="O251" s="246"/>
      <c r="P251" s="246"/>
      <c r="Q251" s="246"/>
      <c r="R251" s="246"/>
      <c r="S251" s="69"/>
      <c r="T251" s="69"/>
      <c r="U251" s="69"/>
      <c r="V251" s="69"/>
      <c r="W251" s="69"/>
      <c r="X251" s="69"/>
      <c r="Y251" s="69"/>
      <c r="Z251" s="69"/>
      <c r="AA251" s="69"/>
      <c r="AB251" s="69"/>
      <c r="AC251" s="69"/>
      <c r="AD251" s="69"/>
      <c r="AE251" s="69"/>
      <c r="AF251" s="69"/>
      <c r="AG251" s="69"/>
      <c r="AH251" s="69"/>
      <c r="AI251" s="69"/>
      <c r="AJ251" s="69"/>
      <c r="AK251" s="69"/>
      <c r="AL251" s="69"/>
      <c r="AM251" s="69"/>
      <c r="AN251" s="69"/>
      <c r="AO251" s="69"/>
      <c r="AP251" s="69"/>
      <c r="AQ251" s="69"/>
      <c r="AR251" s="69"/>
      <c r="AS251" s="69"/>
      <c r="AT251" s="69"/>
      <c r="AU251" s="69"/>
      <c r="AV251" s="69"/>
      <c r="AW251" s="69"/>
      <c r="AX251" s="69"/>
      <c r="AY251" s="69"/>
    </row>
    <row r="252" spans="1:51" s="70" customFormat="1" ht="13.8">
      <c r="A252" s="69"/>
      <c r="B252" s="69"/>
      <c r="C252" s="69"/>
      <c r="D252" s="69"/>
      <c r="E252" s="69"/>
      <c r="F252" s="69"/>
      <c r="G252" s="69"/>
      <c r="H252" s="69"/>
      <c r="I252" s="69"/>
      <c r="J252" s="69"/>
      <c r="K252" s="69"/>
      <c r="L252" s="69"/>
      <c r="M252" s="246"/>
      <c r="N252" s="246"/>
      <c r="O252" s="246"/>
      <c r="P252" s="246"/>
      <c r="Q252" s="246"/>
      <c r="R252" s="246"/>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c r="AR252" s="69"/>
      <c r="AS252" s="69"/>
      <c r="AT252" s="69"/>
      <c r="AU252" s="69"/>
      <c r="AV252" s="69"/>
      <c r="AW252" s="69"/>
      <c r="AX252" s="69"/>
      <c r="AY252" s="69"/>
    </row>
    <row r="253" spans="1:51" s="70" customFormat="1" ht="13.8">
      <c r="A253" s="69"/>
      <c r="B253" s="69"/>
      <c r="C253" s="69"/>
      <c r="D253" s="69"/>
      <c r="E253" s="69"/>
      <c r="F253" s="69"/>
      <c r="G253" s="69"/>
      <c r="H253" s="69"/>
      <c r="I253" s="69"/>
      <c r="J253" s="69"/>
      <c r="K253" s="69"/>
      <c r="L253" s="69"/>
      <c r="M253" s="246"/>
      <c r="N253" s="246"/>
      <c r="O253" s="246"/>
      <c r="P253" s="246"/>
      <c r="Q253" s="246"/>
      <c r="R253" s="246"/>
      <c r="S253" s="69"/>
      <c r="T253" s="69"/>
      <c r="U253" s="69"/>
      <c r="V253" s="69"/>
      <c r="W253" s="69"/>
      <c r="X253" s="69"/>
      <c r="Y253" s="69"/>
      <c r="Z253" s="69"/>
      <c r="AA253" s="69"/>
      <c r="AB253" s="69"/>
      <c r="AC253" s="69"/>
      <c r="AD253" s="69"/>
      <c r="AE253" s="69"/>
      <c r="AF253" s="69"/>
      <c r="AG253" s="69"/>
      <c r="AH253" s="69"/>
      <c r="AI253" s="69"/>
      <c r="AJ253" s="69"/>
      <c r="AK253" s="69"/>
      <c r="AL253" s="69"/>
      <c r="AM253" s="69"/>
      <c r="AN253" s="69"/>
      <c r="AO253" s="69"/>
      <c r="AP253" s="69"/>
      <c r="AQ253" s="69"/>
      <c r="AR253" s="69"/>
      <c r="AS253" s="69"/>
      <c r="AT253" s="69"/>
      <c r="AU253" s="69"/>
      <c r="AV253" s="69"/>
      <c r="AW253" s="69"/>
      <c r="AX253" s="69"/>
      <c r="AY253" s="69"/>
    </row>
    <row r="254" spans="1:51" s="70" customFormat="1" ht="13.8">
      <c r="A254" s="69"/>
      <c r="B254" s="69"/>
      <c r="C254" s="69"/>
      <c r="D254" s="69"/>
      <c r="E254" s="69"/>
      <c r="F254" s="69"/>
      <c r="G254" s="69"/>
      <c r="H254" s="69"/>
      <c r="I254" s="69"/>
      <c r="J254" s="69"/>
      <c r="K254" s="69"/>
      <c r="L254" s="69"/>
      <c r="M254" s="246"/>
      <c r="N254" s="246"/>
      <c r="O254" s="246"/>
      <c r="P254" s="246"/>
      <c r="Q254" s="246"/>
      <c r="R254" s="246"/>
      <c r="S254" s="69"/>
      <c r="T254" s="69"/>
      <c r="U254" s="69"/>
      <c r="V254" s="69"/>
      <c r="W254" s="69"/>
      <c r="X254" s="69"/>
      <c r="Y254" s="69"/>
      <c r="Z254" s="69"/>
      <c r="AA254" s="69"/>
      <c r="AB254" s="69"/>
      <c r="AC254" s="69"/>
      <c r="AD254" s="69"/>
      <c r="AE254" s="69"/>
      <c r="AF254" s="69"/>
      <c r="AG254" s="69"/>
      <c r="AH254" s="69"/>
      <c r="AI254" s="69"/>
      <c r="AJ254" s="69"/>
      <c r="AK254" s="69"/>
      <c r="AL254" s="69"/>
      <c r="AM254" s="69"/>
      <c r="AN254" s="69"/>
      <c r="AO254" s="69"/>
      <c r="AP254" s="69"/>
      <c r="AQ254" s="69"/>
      <c r="AR254" s="69"/>
      <c r="AS254" s="69"/>
      <c r="AT254" s="69"/>
      <c r="AU254" s="69"/>
      <c r="AV254" s="69"/>
      <c r="AW254" s="69"/>
      <c r="AX254" s="69"/>
      <c r="AY254" s="69"/>
    </row>
    <row r="255" spans="1:51" s="70" customFormat="1" ht="13.8">
      <c r="A255" s="69"/>
      <c r="B255" s="69"/>
      <c r="C255" s="69"/>
      <c r="D255" s="69"/>
      <c r="E255" s="69"/>
      <c r="F255" s="69"/>
      <c r="G255" s="69"/>
      <c r="H255" s="69"/>
      <c r="I255" s="69"/>
      <c r="J255" s="69"/>
      <c r="K255" s="69"/>
      <c r="L255" s="69"/>
      <c r="M255" s="246"/>
      <c r="N255" s="246"/>
      <c r="O255" s="246"/>
      <c r="P255" s="246"/>
      <c r="Q255" s="246"/>
      <c r="R255" s="246"/>
      <c r="S255" s="69"/>
      <c r="T255" s="69"/>
      <c r="U255" s="69"/>
      <c r="V255" s="69"/>
      <c r="W255" s="69"/>
      <c r="X255" s="69"/>
      <c r="Y255" s="69"/>
      <c r="Z255" s="69"/>
      <c r="AA255" s="69"/>
      <c r="AB255" s="69"/>
      <c r="AC255" s="69"/>
      <c r="AD255" s="69"/>
      <c r="AE255" s="69"/>
      <c r="AF255" s="69"/>
      <c r="AG255" s="69"/>
      <c r="AH255" s="69"/>
      <c r="AI255" s="69"/>
      <c r="AJ255" s="69"/>
      <c r="AK255" s="69"/>
      <c r="AL255" s="69"/>
      <c r="AM255" s="69"/>
      <c r="AN255" s="69"/>
      <c r="AO255" s="69"/>
      <c r="AP255" s="69"/>
      <c r="AQ255" s="69"/>
      <c r="AR255" s="69"/>
      <c r="AS255" s="69"/>
      <c r="AT255" s="69"/>
      <c r="AU255" s="69"/>
      <c r="AV255" s="69"/>
      <c r="AW255" s="69"/>
      <c r="AX255" s="69"/>
      <c r="AY255" s="69"/>
    </row>
    <row r="256" spans="1:51" s="70" customFormat="1" ht="13.8">
      <c r="A256" s="69"/>
      <c r="B256" s="69"/>
      <c r="C256" s="69"/>
      <c r="D256" s="69"/>
      <c r="E256" s="69"/>
      <c r="F256" s="69"/>
      <c r="G256" s="69"/>
      <c r="H256" s="69"/>
      <c r="I256" s="69"/>
      <c r="J256" s="69"/>
      <c r="K256" s="69"/>
      <c r="L256" s="69"/>
      <c r="M256" s="246"/>
      <c r="N256" s="246"/>
      <c r="O256" s="246"/>
      <c r="P256" s="246"/>
      <c r="Q256" s="246"/>
      <c r="R256" s="246"/>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69"/>
      <c r="AS256" s="69"/>
      <c r="AT256" s="69"/>
      <c r="AU256" s="69"/>
      <c r="AV256" s="69"/>
      <c r="AW256" s="69"/>
      <c r="AX256" s="69"/>
      <c r="AY256" s="69"/>
    </row>
    <row r="257" spans="1:51" s="70" customFormat="1" ht="13.8">
      <c r="A257" s="69"/>
      <c r="B257" s="69"/>
      <c r="C257" s="69"/>
      <c r="D257" s="69"/>
      <c r="E257" s="69"/>
      <c r="F257" s="69"/>
      <c r="G257" s="69"/>
      <c r="H257" s="69"/>
      <c r="I257" s="69"/>
      <c r="J257" s="69"/>
      <c r="K257" s="69"/>
      <c r="L257" s="69"/>
      <c r="M257" s="246"/>
      <c r="N257" s="246"/>
      <c r="O257" s="246"/>
      <c r="P257" s="246"/>
      <c r="Q257" s="246"/>
      <c r="R257" s="246"/>
      <c r="S257" s="69"/>
      <c r="T257" s="69"/>
      <c r="U257" s="69"/>
      <c r="V257" s="69"/>
      <c r="W257" s="69"/>
      <c r="X257" s="69"/>
      <c r="Y257" s="69"/>
      <c r="Z257" s="69"/>
      <c r="AA257" s="69"/>
      <c r="AB257" s="69"/>
      <c r="AC257" s="69"/>
      <c r="AD257" s="69"/>
      <c r="AE257" s="69"/>
      <c r="AF257" s="69"/>
      <c r="AG257" s="69"/>
      <c r="AH257" s="69"/>
      <c r="AI257" s="69"/>
      <c r="AJ257" s="69"/>
      <c r="AK257" s="69"/>
      <c r="AL257" s="69"/>
      <c r="AM257" s="69"/>
      <c r="AN257" s="69"/>
      <c r="AO257" s="69"/>
      <c r="AP257" s="69"/>
      <c r="AQ257" s="69"/>
      <c r="AR257" s="69"/>
      <c r="AS257" s="69"/>
      <c r="AT257" s="69"/>
      <c r="AU257" s="69"/>
      <c r="AV257" s="69"/>
      <c r="AW257" s="69"/>
      <c r="AX257" s="69"/>
      <c r="AY257" s="69"/>
    </row>
    <row r="258" spans="1:51" s="70" customFormat="1" ht="13.8">
      <c r="A258" s="69"/>
      <c r="B258" s="69"/>
      <c r="C258" s="69"/>
      <c r="D258" s="69"/>
      <c r="E258" s="69"/>
      <c r="F258" s="69"/>
      <c r="G258" s="69"/>
      <c r="H258" s="69"/>
      <c r="I258" s="69"/>
      <c r="J258" s="69"/>
      <c r="K258" s="69"/>
      <c r="L258" s="69"/>
      <c r="M258" s="246"/>
      <c r="N258" s="246"/>
      <c r="O258" s="246"/>
      <c r="P258" s="246"/>
      <c r="Q258" s="246"/>
      <c r="R258" s="246"/>
      <c r="S258" s="69"/>
      <c r="T258" s="69"/>
      <c r="U258" s="69"/>
      <c r="V258" s="69"/>
      <c r="W258" s="69"/>
      <c r="X258" s="69"/>
      <c r="Y258" s="69"/>
      <c r="Z258" s="69"/>
      <c r="AA258" s="69"/>
      <c r="AB258" s="69"/>
      <c r="AC258" s="69"/>
      <c r="AD258" s="69"/>
      <c r="AE258" s="69"/>
      <c r="AF258" s="69"/>
      <c r="AG258" s="69"/>
      <c r="AH258" s="69"/>
      <c r="AI258" s="69"/>
      <c r="AJ258" s="69"/>
      <c r="AK258" s="69"/>
      <c r="AL258" s="69"/>
      <c r="AM258" s="69"/>
      <c r="AN258" s="69"/>
      <c r="AO258" s="69"/>
      <c r="AP258" s="69"/>
      <c r="AQ258" s="69"/>
      <c r="AR258" s="69"/>
      <c r="AS258" s="69"/>
      <c r="AT258" s="69"/>
      <c r="AU258" s="69"/>
      <c r="AV258" s="69"/>
      <c r="AW258" s="69"/>
      <c r="AX258" s="69"/>
      <c r="AY258" s="69"/>
    </row>
    <row r="259" spans="1:51" s="70" customFormat="1" ht="13.8">
      <c r="A259" s="69"/>
      <c r="B259" s="69"/>
      <c r="C259" s="69"/>
      <c r="D259" s="69"/>
      <c r="E259" s="69"/>
      <c r="F259" s="69"/>
      <c r="G259" s="69"/>
      <c r="H259" s="69"/>
      <c r="I259" s="69"/>
      <c r="J259" s="69"/>
      <c r="K259" s="69"/>
      <c r="L259" s="69"/>
      <c r="M259" s="246"/>
      <c r="N259" s="246"/>
      <c r="O259" s="246"/>
      <c r="P259" s="246"/>
      <c r="Q259" s="246"/>
      <c r="R259" s="246"/>
      <c r="S259" s="69"/>
      <c r="T259" s="69"/>
      <c r="U259" s="69"/>
      <c r="V259" s="69"/>
      <c r="W259" s="69"/>
      <c r="X259" s="69"/>
      <c r="Y259" s="69"/>
      <c r="Z259" s="69"/>
      <c r="AA259" s="69"/>
      <c r="AB259" s="69"/>
      <c r="AC259" s="69"/>
      <c r="AD259" s="69"/>
      <c r="AE259" s="69"/>
      <c r="AF259" s="69"/>
      <c r="AG259" s="69"/>
      <c r="AH259" s="69"/>
      <c r="AI259" s="69"/>
      <c r="AJ259" s="69"/>
      <c r="AK259" s="69"/>
      <c r="AL259" s="69"/>
      <c r="AM259" s="69"/>
      <c r="AN259" s="69"/>
      <c r="AO259" s="69"/>
      <c r="AP259" s="69"/>
      <c r="AQ259" s="69"/>
      <c r="AR259" s="69"/>
      <c r="AS259" s="69"/>
      <c r="AT259" s="69"/>
      <c r="AU259" s="69"/>
      <c r="AV259" s="69"/>
      <c r="AW259" s="69"/>
      <c r="AX259" s="69"/>
      <c r="AY259" s="69"/>
    </row>
    <row r="260" spans="1:51" s="70" customFormat="1" ht="13.8">
      <c r="A260" s="69"/>
      <c r="B260" s="69"/>
      <c r="C260" s="69"/>
      <c r="D260" s="69"/>
      <c r="E260" s="69"/>
      <c r="F260" s="69"/>
      <c r="G260" s="69"/>
      <c r="H260" s="69"/>
      <c r="I260" s="69"/>
      <c r="J260" s="69"/>
      <c r="K260" s="69"/>
      <c r="L260" s="69"/>
      <c r="M260" s="246"/>
      <c r="N260" s="246"/>
      <c r="O260" s="246"/>
      <c r="P260" s="246"/>
      <c r="Q260" s="246"/>
      <c r="R260" s="246"/>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69"/>
      <c r="AS260" s="69"/>
      <c r="AT260" s="69"/>
      <c r="AU260" s="69"/>
      <c r="AV260" s="69"/>
      <c r="AW260" s="69"/>
      <c r="AX260" s="69"/>
      <c r="AY260" s="69"/>
    </row>
    <row r="261" spans="1:51" s="70" customFormat="1" ht="13.8">
      <c r="A261" s="69"/>
      <c r="B261" s="69"/>
      <c r="C261" s="69"/>
      <c r="D261" s="69"/>
      <c r="E261" s="69"/>
      <c r="F261" s="69"/>
      <c r="G261" s="69"/>
      <c r="H261" s="69"/>
      <c r="I261" s="69"/>
      <c r="J261" s="69"/>
      <c r="K261" s="69"/>
      <c r="L261" s="69"/>
      <c r="M261" s="246"/>
      <c r="N261" s="246"/>
      <c r="O261" s="246"/>
      <c r="P261" s="246"/>
      <c r="Q261" s="246"/>
      <c r="R261" s="246"/>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c r="AR261" s="69"/>
      <c r="AS261" s="69"/>
      <c r="AT261" s="69"/>
      <c r="AU261" s="69"/>
      <c r="AV261" s="69"/>
      <c r="AW261" s="69"/>
      <c r="AX261" s="69"/>
      <c r="AY261" s="69"/>
    </row>
    <row r="262" spans="1:51" s="70" customFormat="1" ht="13.8">
      <c r="A262" s="69"/>
      <c r="B262" s="69"/>
      <c r="C262" s="69"/>
      <c r="D262" s="69"/>
      <c r="E262" s="69"/>
      <c r="F262" s="69"/>
      <c r="G262" s="69"/>
      <c r="H262" s="69"/>
      <c r="I262" s="69"/>
      <c r="J262" s="69"/>
      <c r="K262" s="69"/>
      <c r="L262" s="69"/>
      <c r="M262" s="246"/>
      <c r="N262" s="246"/>
      <c r="O262" s="246"/>
      <c r="P262" s="246"/>
      <c r="Q262" s="246"/>
      <c r="R262" s="246"/>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row>
    <row r="263" spans="1:51" s="70" customFormat="1" ht="13.8">
      <c r="A263" s="69"/>
      <c r="B263" s="69"/>
      <c r="C263" s="69"/>
      <c r="D263" s="69"/>
      <c r="E263" s="69"/>
      <c r="F263" s="69"/>
      <c r="G263" s="69"/>
      <c r="H263" s="69"/>
      <c r="I263" s="69"/>
      <c r="J263" s="69"/>
      <c r="K263" s="69"/>
      <c r="L263" s="69"/>
      <c r="M263" s="246"/>
      <c r="N263" s="246"/>
      <c r="O263" s="246"/>
      <c r="P263" s="246"/>
      <c r="Q263" s="246"/>
      <c r="R263" s="246"/>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c r="AR263" s="69"/>
      <c r="AS263" s="69"/>
      <c r="AT263" s="69"/>
      <c r="AU263" s="69"/>
      <c r="AV263" s="69"/>
      <c r="AW263" s="69"/>
      <c r="AX263" s="69"/>
      <c r="AY263" s="69"/>
    </row>
    <row r="264" spans="1:51" s="70" customFormat="1" ht="13.8">
      <c r="A264" s="69"/>
      <c r="B264" s="69"/>
      <c r="C264" s="69"/>
      <c r="D264" s="69"/>
      <c r="E264" s="69"/>
      <c r="F264" s="69"/>
      <c r="G264" s="69"/>
      <c r="H264" s="69"/>
      <c r="I264" s="69"/>
      <c r="J264" s="69"/>
      <c r="K264" s="69"/>
      <c r="L264" s="69"/>
      <c r="M264" s="246"/>
      <c r="N264" s="246"/>
      <c r="O264" s="246"/>
      <c r="P264" s="246"/>
      <c r="Q264" s="246"/>
      <c r="R264" s="246"/>
      <c r="S264" s="69"/>
      <c r="T264" s="69"/>
      <c r="U264" s="69"/>
      <c r="V264" s="69"/>
      <c r="W264" s="69"/>
      <c r="X264" s="69"/>
      <c r="Y264" s="69"/>
      <c r="Z264" s="69"/>
      <c r="AA264" s="69"/>
      <c r="AB264" s="69"/>
      <c r="AC264" s="69"/>
      <c r="AD264" s="69"/>
      <c r="AE264" s="69"/>
      <c r="AF264" s="69"/>
      <c r="AG264" s="69"/>
      <c r="AH264" s="69"/>
      <c r="AI264" s="69"/>
      <c r="AJ264" s="69"/>
      <c r="AK264" s="69"/>
      <c r="AL264" s="69"/>
      <c r="AM264" s="69"/>
      <c r="AN264" s="69"/>
      <c r="AO264" s="69"/>
      <c r="AP264" s="69"/>
      <c r="AQ264" s="69"/>
      <c r="AR264" s="69"/>
      <c r="AS264" s="69"/>
      <c r="AT264" s="69"/>
      <c r="AU264" s="69"/>
      <c r="AV264" s="69"/>
      <c r="AW264" s="69"/>
      <c r="AX264" s="69"/>
      <c r="AY264" s="69"/>
    </row>
    <row r="265" spans="1:51" s="70" customFormat="1" ht="13.8">
      <c r="A265" s="69"/>
      <c r="B265" s="69"/>
      <c r="C265" s="69"/>
      <c r="D265" s="69"/>
      <c r="E265" s="69"/>
      <c r="F265" s="69"/>
      <c r="G265" s="69"/>
      <c r="H265" s="69"/>
      <c r="I265" s="69"/>
      <c r="J265" s="69"/>
      <c r="K265" s="69"/>
      <c r="L265" s="69"/>
      <c r="M265" s="246"/>
      <c r="N265" s="246"/>
      <c r="O265" s="246"/>
      <c r="P265" s="246"/>
      <c r="Q265" s="246"/>
      <c r="R265" s="246"/>
      <c r="S265" s="69"/>
      <c r="T265" s="69"/>
      <c r="U265" s="69"/>
      <c r="V265" s="69"/>
      <c r="W265" s="69"/>
      <c r="X265" s="69"/>
      <c r="Y265" s="69"/>
      <c r="Z265" s="69"/>
      <c r="AA265" s="69"/>
      <c r="AB265" s="69"/>
      <c r="AC265" s="69"/>
      <c r="AD265" s="69"/>
      <c r="AE265" s="69"/>
      <c r="AF265" s="69"/>
      <c r="AG265" s="69"/>
      <c r="AH265" s="69"/>
      <c r="AI265" s="69"/>
      <c r="AJ265" s="69"/>
      <c r="AK265" s="69"/>
      <c r="AL265" s="69"/>
      <c r="AM265" s="69"/>
      <c r="AN265" s="69"/>
      <c r="AO265" s="69"/>
      <c r="AP265" s="69"/>
      <c r="AQ265" s="69"/>
      <c r="AR265" s="69"/>
      <c r="AS265" s="69"/>
      <c r="AT265" s="69"/>
      <c r="AU265" s="69"/>
      <c r="AV265" s="69"/>
      <c r="AW265" s="69"/>
      <c r="AX265" s="69"/>
      <c r="AY265" s="69"/>
    </row>
    <row r="266" spans="1:51" s="70" customFormat="1" ht="13.8">
      <c r="A266" s="69"/>
      <c r="B266" s="69"/>
      <c r="C266" s="69"/>
      <c r="D266" s="69"/>
      <c r="E266" s="69"/>
      <c r="F266" s="69"/>
      <c r="G266" s="69"/>
      <c r="H266" s="69"/>
      <c r="I266" s="69"/>
      <c r="J266" s="69"/>
      <c r="K266" s="69"/>
      <c r="L266" s="69"/>
      <c r="M266" s="246"/>
      <c r="N266" s="246"/>
      <c r="O266" s="246"/>
      <c r="P266" s="246"/>
      <c r="Q266" s="246"/>
      <c r="R266" s="246"/>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c r="AX266" s="69"/>
      <c r="AY266" s="69"/>
    </row>
    <row r="267" spans="1:51" s="70" customFormat="1" ht="13.8">
      <c r="A267" s="69"/>
      <c r="B267" s="69"/>
      <c r="C267" s="69"/>
      <c r="D267" s="69"/>
      <c r="E267" s="69"/>
      <c r="F267" s="69"/>
      <c r="G267" s="69"/>
      <c r="H267" s="69"/>
      <c r="I267" s="69"/>
      <c r="J267" s="69"/>
      <c r="K267" s="69"/>
      <c r="L267" s="69"/>
      <c r="M267" s="246"/>
      <c r="N267" s="246"/>
      <c r="O267" s="246"/>
      <c r="P267" s="246"/>
      <c r="Q267" s="246"/>
      <c r="R267" s="246"/>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69"/>
      <c r="AQ267" s="69"/>
      <c r="AR267" s="69"/>
      <c r="AS267" s="69"/>
      <c r="AT267" s="69"/>
      <c r="AU267" s="69"/>
      <c r="AV267" s="69"/>
      <c r="AW267" s="69"/>
      <c r="AX267" s="69"/>
      <c r="AY267" s="69"/>
    </row>
    <row r="268" spans="1:51" s="70" customFormat="1" ht="13.8">
      <c r="A268" s="69"/>
      <c r="B268" s="69"/>
      <c r="C268" s="69"/>
      <c r="D268" s="69"/>
      <c r="E268" s="69"/>
      <c r="F268" s="69"/>
      <c r="G268" s="69"/>
      <c r="H268" s="69"/>
      <c r="I268" s="69"/>
      <c r="J268" s="69"/>
      <c r="K268" s="69"/>
      <c r="L268" s="69"/>
      <c r="M268" s="246"/>
      <c r="N268" s="246"/>
      <c r="O268" s="246"/>
      <c r="P268" s="246"/>
      <c r="Q268" s="246"/>
      <c r="R268" s="246"/>
      <c r="S268" s="69"/>
      <c r="T268" s="69"/>
      <c r="U268" s="69"/>
      <c r="V268" s="69"/>
      <c r="W268" s="69"/>
      <c r="X268" s="69"/>
      <c r="Y268" s="69"/>
      <c r="Z268" s="69"/>
      <c r="AA268" s="69"/>
      <c r="AB268" s="69"/>
      <c r="AC268" s="69"/>
      <c r="AD268" s="69"/>
      <c r="AE268" s="69"/>
      <c r="AF268" s="69"/>
      <c r="AG268" s="69"/>
      <c r="AH268" s="69"/>
      <c r="AI268" s="69"/>
      <c r="AJ268" s="69"/>
      <c r="AK268" s="69"/>
      <c r="AL268" s="69"/>
      <c r="AM268" s="69"/>
      <c r="AN268" s="69"/>
      <c r="AO268" s="69"/>
      <c r="AP268" s="69"/>
      <c r="AQ268" s="69"/>
      <c r="AR268" s="69"/>
      <c r="AS268" s="69"/>
      <c r="AT268" s="69"/>
      <c r="AU268" s="69"/>
      <c r="AV268" s="69"/>
      <c r="AW268" s="69"/>
      <c r="AX268" s="69"/>
      <c r="AY268" s="69"/>
    </row>
    <row r="269" spans="1:51" s="70" customFormat="1" ht="13.8">
      <c r="A269" s="69"/>
      <c r="B269" s="69"/>
      <c r="C269" s="69"/>
      <c r="D269" s="69"/>
      <c r="E269" s="69"/>
      <c r="F269" s="69"/>
      <c r="G269" s="69"/>
      <c r="H269" s="69"/>
      <c r="I269" s="69"/>
      <c r="J269" s="69"/>
      <c r="K269" s="69"/>
      <c r="L269" s="69"/>
      <c r="M269" s="246"/>
      <c r="N269" s="246"/>
      <c r="O269" s="246"/>
      <c r="P269" s="246"/>
      <c r="Q269" s="246"/>
      <c r="R269" s="246"/>
      <c r="S269" s="69"/>
      <c r="T269" s="69"/>
      <c r="U269" s="69"/>
      <c r="V269" s="69"/>
      <c r="W269" s="69"/>
      <c r="X269" s="69"/>
      <c r="Y269" s="69"/>
      <c r="Z269" s="69"/>
      <c r="AA269" s="69"/>
      <c r="AB269" s="69"/>
      <c r="AC269" s="69"/>
      <c r="AD269" s="69"/>
      <c r="AE269" s="69"/>
      <c r="AF269" s="69"/>
      <c r="AG269" s="69"/>
      <c r="AH269" s="69"/>
      <c r="AI269" s="69"/>
      <c r="AJ269" s="69"/>
      <c r="AK269" s="69"/>
      <c r="AL269" s="69"/>
      <c r="AM269" s="69"/>
      <c r="AN269" s="69"/>
      <c r="AO269" s="69"/>
      <c r="AP269" s="69"/>
      <c r="AQ269" s="69"/>
      <c r="AR269" s="69"/>
      <c r="AS269" s="69"/>
      <c r="AT269" s="69"/>
      <c r="AU269" s="69"/>
      <c r="AV269" s="69"/>
      <c r="AW269" s="69"/>
      <c r="AX269" s="69"/>
      <c r="AY269" s="69"/>
    </row>
    <row r="270" spans="1:51" s="70" customFormat="1" ht="13.8">
      <c r="A270" s="69"/>
      <c r="B270" s="69"/>
      <c r="C270" s="69"/>
      <c r="D270" s="69"/>
      <c r="E270" s="69"/>
      <c r="F270" s="69"/>
      <c r="G270" s="69"/>
      <c r="H270" s="69"/>
      <c r="I270" s="69"/>
      <c r="J270" s="69"/>
      <c r="K270" s="69"/>
      <c r="L270" s="69"/>
      <c r="M270" s="246"/>
      <c r="N270" s="246"/>
      <c r="O270" s="246"/>
      <c r="P270" s="246"/>
      <c r="Q270" s="246"/>
      <c r="R270" s="246"/>
      <c r="S270" s="69"/>
      <c r="T270" s="69"/>
      <c r="U270" s="69"/>
      <c r="V270" s="69"/>
      <c r="W270" s="69"/>
      <c r="X270" s="69"/>
      <c r="Y270" s="69"/>
      <c r="Z270" s="69"/>
      <c r="AA270" s="69"/>
      <c r="AB270" s="69"/>
      <c r="AC270" s="69"/>
      <c r="AD270" s="69"/>
      <c r="AE270" s="69"/>
      <c r="AF270" s="69"/>
      <c r="AG270" s="69"/>
      <c r="AH270" s="69"/>
      <c r="AI270" s="69"/>
      <c r="AJ270" s="69"/>
      <c r="AK270" s="69"/>
      <c r="AL270" s="69"/>
      <c r="AM270" s="69"/>
      <c r="AN270" s="69"/>
      <c r="AO270" s="69"/>
      <c r="AP270" s="69"/>
      <c r="AQ270" s="69"/>
      <c r="AR270" s="69"/>
      <c r="AS270" s="69"/>
      <c r="AT270" s="69"/>
      <c r="AU270" s="69"/>
      <c r="AV270" s="69"/>
      <c r="AW270" s="69"/>
      <c r="AX270" s="69"/>
      <c r="AY270" s="69"/>
    </row>
    <row r="271" spans="1:51" s="70" customFormat="1" ht="13.8">
      <c r="A271" s="69"/>
      <c r="B271" s="69"/>
      <c r="C271" s="69"/>
      <c r="D271" s="69"/>
      <c r="E271" s="69"/>
      <c r="F271" s="69"/>
      <c r="G271" s="69"/>
      <c r="H271" s="69"/>
      <c r="I271" s="69"/>
      <c r="J271" s="69"/>
      <c r="K271" s="69"/>
      <c r="L271" s="69"/>
      <c r="M271" s="246"/>
      <c r="N271" s="246"/>
      <c r="O271" s="246"/>
      <c r="P271" s="246"/>
      <c r="Q271" s="246"/>
      <c r="R271" s="246"/>
      <c r="S271" s="69"/>
      <c r="T271" s="69"/>
      <c r="U271" s="69"/>
      <c r="V271" s="69"/>
      <c r="W271" s="69"/>
      <c r="X271" s="69"/>
      <c r="Y271" s="69"/>
      <c r="Z271" s="69"/>
      <c r="AA271" s="69"/>
      <c r="AB271" s="69"/>
      <c r="AC271" s="69"/>
      <c r="AD271" s="69"/>
      <c r="AE271" s="69"/>
      <c r="AF271" s="69"/>
      <c r="AG271" s="69"/>
      <c r="AH271" s="69"/>
      <c r="AI271" s="69"/>
      <c r="AJ271" s="69"/>
      <c r="AK271" s="69"/>
      <c r="AL271" s="69"/>
      <c r="AM271" s="69"/>
      <c r="AN271" s="69"/>
      <c r="AO271" s="69"/>
      <c r="AP271" s="69"/>
      <c r="AQ271" s="69"/>
      <c r="AR271" s="69"/>
      <c r="AS271" s="69"/>
      <c r="AT271" s="69"/>
      <c r="AU271" s="69"/>
      <c r="AV271" s="69"/>
      <c r="AW271" s="69"/>
      <c r="AX271" s="69"/>
      <c r="AY271" s="69"/>
    </row>
    <row r="272" spans="1:51" s="70" customFormat="1" ht="13.8">
      <c r="A272" s="69"/>
      <c r="B272" s="69"/>
      <c r="C272" s="69"/>
      <c r="D272" s="69"/>
      <c r="E272" s="69"/>
      <c r="F272" s="69"/>
      <c r="G272" s="69"/>
      <c r="H272" s="69"/>
      <c r="I272" s="69"/>
      <c r="J272" s="69"/>
      <c r="K272" s="69"/>
      <c r="L272" s="69"/>
      <c r="M272" s="246"/>
      <c r="N272" s="246"/>
      <c r="O272" s="246"/>
      <c r="P272" s="246"/>
      <c r="Q272" s="246"/>
      <c r="R272" s="246"/>
      <c r="S272" s="69"/>
      <c r="T272" s="69"/>
      <c r="U272" s="69"/>
      <c r="V272" s="69"/>
      <c r="W272" s="69"/>
      <c r="X272" s="69"/>
      <c r="Y272" s="69"/>
      <c r="Z272" s="69"/>
      <c r="AA272" s="69"/>
      <c r="AB272" s="69"/>
      <c r="AC272" s="69"/>
      <c r="AD272" s="69"/>
      <c r="AE272" s="69"/>
      <c r="AF272" s="69"/>
      <c r="AG272" s="69"/>
      <c r="AH272" s="69"/>
      <c r="AI272" s="69"/>
      <c r="AJ272" s="69"/>
      <c r="AK272" s="69"/>
      <c r="AL272" s="69"/>
      <c r="AM272" s="69"/>
      <c r="AN272" s="69"/>
      <c r="AO272" s="69"/>
      <c r="AP272" s="69"/>
      <c r="AQ272" s="69"/>
      <c r="AR272" s="69"/>
      <c r="AS272" s="69"/>
      <c r="AT272" s="69"/>
      <c r="AU272" s="69"/>
      <c r="AV272" s="69"/>
      <c r="AW272" s="69"/>
      <c r="AX272" s="69"/>
      <c r="AY272" s="69"/>
    </row>
    <row r="273" spans="1:51" s="70" customFormat="1" ht="13.8">
      <c r="A273" s="69"/>
      <c r="B273" s="69"/>
      <c r="C273" s="69"/>
      <c r="D273" s="69"/>
      <c r="E273" s="69"/>
      <c r="F273" s="69"/>
      <c r="G273" s="69"/>
      <c r="H273" s="69"/>
      <c r="I273" s="69"/>
      <c r="J273" s="69"/>
      <c r="K273" s="69"/>
      <c r="L273" s="69"/>
      <c r="M273" s="246"/>
      <c r="N273" s="246"/>
      <c r="O273" s="246"/>
      <c r="P273" s="246"/>
      <c r="Q273" s="246"/>
      <c r="R273" s="246"/>
      <c r="S273" s="69"/>
      <c r="T273" s="69"/>
      <c r="U273" s="69"/>
      <c r="V273" s="69"/>
      <c r="W273" s="69"/>
      <c r="X273" s="69"/>
      <c r="Y273" s="69"/>
      <c r="Z273" s="69"/>
      <c r="AA273" s="69"/>
      <c r="AB273" s="69"/>
      <c r="AC273" s="69"/>
      <c r="AD273" s="69"/>
      <c r="AE273" s="69"/>
      <c r="AF273" s="69"/>
      <c r="AG273" s="69"/>
      <c r="AH273" s="69"/>
      <c r="AI273" s="69"/>
      <c r="AJ273" s="69"/>
      <c r="AK273" s="69"/>
      <c r="AL273" s="69"/>
      <c r="AM273" s="69"/>
      <c r="AN273" s="69"/>
      <c r="AO273" s="69"/>
      <c r="AP273" s="69"/>
      <c r="AQ273" s="69"/>
      <c r="AR273" s="69"/>
      <c r="AS273" s="69"/>
      <c r="AT273" s="69"/>
      <c r="AU273" s="69"/>
      <c r="AV273" s="69"/>
      <c r="AW273" s="69"/>
      <c r="AX273" s="69"/>
      <c r="AY273" s="69"/>
    </row>
    <row r="274" spans="1:51" s="70" customFormat="1" ht="13.8">
      <c r="A274" s="69"/>
      <c r="B274" s="69"/>
      <c r="C274" s="69"/>
      <c r="D274" s="69"/>
      <c r="E274" s="69"/>
      <c r="F274" s="69"/>
      <c r="G274" s="69"/>
      <c r="H274" s="69"/>
      <c r="I274" s="69"/>
      <c r="J274" s="69"/>
      <c r="K274" s="69"/>
      <c r="L274" s="69"/>
      <c r="M274" s="246"/>
      <c r="N274" s="246"/>
      <c r="O274" s="246"/>
      <c r="P274" s="246"/>
      <c r="Q274" s="246"/>
      <c r="R274" s="246"/>
      <c r="S274" s="69"/>
      <c r="T274" s="69"/>
      <c r="U274" s="69"/>
      <c r="V274" s="69"/>
      <c r="W274" s="69"/>
      <c r="X274" s="69"/>
      <c r="Y274" s="69"/>
      <c r="Z274" s="69"/>
      <c r="AA274" s="69"/>
      <c r="AB274" s="69"/>
      <c r="AC274" s="69"/>
      <c r="AD274" s="69"/>
      <c r="AE274" s="69"/>
      <c r="AF274" s="69"/>
      <c r="AG274" s="69"/>
      <c r="AH274" s="69"/>
      <c r="AI274" s="69"/>
      <c r="AJ274" s="69"/>
      <c r="AK274" s="69"/>
      <c r="AL274" s="69"/>
      <c r="AM274" s="69"/>
      <c r="AN274" s="69"/>
      <c r="AO274" s="69"/>
      <c r="AP274" s="69"/>
      <c r="AQ274" s="69"/>
      <c r="AR274" s="69"/>
      <c r="AS274" s="69"/>
      <c r="AT274" s="69"/>
      <c r="AU274" s="69"/>
      <c r="AV274" s="69"/>
      <c r="AW274" s="69"/>
      <c r="AX274" s="69"/>
      <c r="AY274" s="69"/>
    </row>
    <row r="275" spans="1:51" s="70" customFormat="1" ht="13.8">
      <c r="A275" s="69"/>
      <c r="B275" s="69"/>
      <c r="C275" s="69"/>
      <c r="D275" s="69"/>
      <c r="E275" s="69"/>
      <c r="F275" s="69"/>
      <c r="G275" s="69"/>
      <c r="H275" s="69"/>
      <c r="I275" s="69"/>
      <c r="J275" s="69"/>
      <c r="K275" s="69"/>
      <c r="L275" s="69"/>
      <c r="M275" s="246"/>
      <c r="N275" s="246"/>
      <c r="O275" s="246"/>
      <c r="P275" s="246"/>
      <c r="Q275" s="246"/>
      <c r="R275" s="246"/>
      <c r="S275" s="69"/>
      <c r="T275" s="69"/>
      <c r="U275" s="69"/>
      <c r="V275" s="69"/>
      <c r="W275" s="69"/>
      <c r="X275" s="69"/>
      <c r="Y275" s="69"/>
      <c r="Z275" s="69"/>
      <c r="AA275" s="69"/>
      <c r="AB275" s="69"/>
      <c r="AC275" s="69"/>
      <c r="AD275" s="69"/>
      <c r="AE275" s="69"/>
      <c r="AF275" s="69"/>
      <c r="AG275" s="69"/>
      <c r="AH275" s="69"/>
      <c r="AI275" s="69"/>
      <c r="AJ275" s="69"/>
      <c r="AK275" s="69"/>
      <c r="AL275" s="69"/>
      <c r="AM275" s="69"/>
      <c r="AN275" s="69"/>
      <c r="AO275" s="69"/>
      <c r="AP275" s="69"/>
      <c r="AQ275" s="69"/>
      <c r="AR275" s="69"/>
      <c r="AS275" s="69"/>
      <c r="AT275" s="69"/>
      <c r="AU275" s="69"/>
      <c r="AV275" s="69"/>
      <c r="AW275" s="69"/>
      <c r="AX275" s="69"/>
      <c r="AY275" s="69"/>
    </row>
    <row r="276" spans="1:51" s="70" customFormat="1" ht="13.8">
      <c r="A276" s="69"/>
      <c r="B276" s="69"/>
      <c r="C276" s="69"/>
      <c r="D276" s="69"/>
      <c r="E276" s="69"/>
      <c r="F276" s="69"/>
      <c r="G276" s="69"/>
      <c r="H276" s="69"/>
      <c r="I276" s="69"/>
      <c r="J276" s="69"/>
      <c r="K276" s="69"/>
      <c r="L276" s="69"/>
      <c r="M276" s="246"/>
      <c r="N276" s="246"/>
      <c r="O276" s="246"/>
      <c r="P276" s="246"/>
      <c r="Q276" s="246"/>
      <c r="R276" s="246"/>
      <c r="S276" s="69"/>
      <c r="T276" s="69"/>
      <c r="U276" s="69"/>
      <c r="V276" s="69"/>
      <c r="W276" s="69"/>
      <c r="X276" s="69"/>
      <c r="Y276" s="69"/>
      <c r="Z276" s="69"/>
      <c r="AA276" s="69"/>
      <c r="AB276" s="69"/>
      <c r="AC276" s="69"/>
      <c r="AD276" s="69"/>
      <c r="AE276" s="69"/>
      <c r="AF276" s="69"/>
      <c r="AG276" s="69"/>
      <c r="AH276" s="69"/>
      <c r="AI276" s="69"/>
      <c r="AJ276" s="69"/>
      <c r="AK276" s="69"/>
      <c r="AL276" s="69"/>
      <c r="AM276" s="69"/>
      <c r="AN276" s="69"/>
      <c r="AO276" s="69"/>
      <c r="AP276" s="69"/>
      <c r="AQ276" s="69"/>
      <c r="AR276" s="69"/>
      <c r="AS276" s="69"/>
      <c r="AT276" s="69"/>
      <c r="AU276" s="69"/>
      <c r="AV276" s="69"/>
      <c r="AW276" s="69"/>
      <c r="AX276" s="69"/>
      <c r="AY276" s="69"/>
    </row>
    <row r="277" spans="1:51" s="70" customFormat="1" ht="13.8">
      <c r="A277" s="69"/>
      <c r="B277" s="69"/>
      <c r="C277" s="69"/>
      <c r="D277" s="69"/>
      <c r="E277" s="69"/>
      <c r="F277" s="69"/>
      <c r="G277" s="69"/>
      <c r="H277" s="69"/>
      <c r="I277" s="69"/>
      <c r="J277" s="69"/>
      <c r="K277" s="69"/>
      <c r="L277" s="69"/>
      <c r="M277" s="246"/>
      <c r="N277" s="246"/>
      <c r="O277" s="246"/>
      <c r="P277" s="246"/>
      <c r="Q277" s="246"/>
      <c r="R277" s="246"/>
      <c r="S277" s="69"/>
      <c r="T277" s="69"/>
      <c r="U277" s="69"/>
      <c r="V277" s="69"/>
      <c r="W277" s="69"/>
      <c r="X277" s="69"/>
      <c r="Y277" s="69"/>
      <c r="Z277" s="69"/>
      <c r="AA277" s="69"/>
      <c r="AB277" s="69"/>
      <c r="AC277" s="69"/>
      <c r="AD277" s="69"/>
      <c r="AE277" s="69"/>
      <c r="AF277" s="69"/>
      <c r="AG277" s="69"/>
      <c r="AH277" s="69"/>
      <c r="AI277" s="69"/>
      <c r="AJ277" s="69"/>
      <c r="AK277" s="69"/>
      <c r="AL277" s="69"/>
      <c r="AM277" s="69"/>
      <c r="AN277" s="69"/>
      <c r="AO277" s="69"/>
      <c r="AP277" s="69"/>
      <c r="AQ277" s="69"/>
      <c r="AR277" s="69"/>
      <c r="AS277" s="69"/>
      <c r="AT277" s="69"/>
      <c r="AU277" s="69"/>
      <c r="AV277" s="69"/>
      <c r="AW277" s="69"/>
      <c r="AX277" s="69"/>
      <c r="AY277" s="69"/>
    </row>
    <row r="278" spans="1:51" s="70" customFormat="1" ht="13.8">
      <c r="A278" s="69"/>
      <c r="B278" s="69"/>
      <c r="C278" s="69"/>
      <c r="D278" s="69"/>
      <c r="E278" s="69"/>
      <c r="F278" s="69"/>
      <c r="G278" s="69"/>
      <c r="H278" s="69"/>
      <c r="I278" s="69"/>
      <c r="J278" s="69"/>
      <c r="K278" s="69"/>
      <c r="L278" s="69"/>
      <c r="M278" s="246"/>
      <c r="N278" s="246"/>
      <c r="O278" s="246"/>
      <c r="P278" s="246"/>
      <c r="Q278" s="246"/>
      <c r="R278" s="246"/>
      <c r="S278" s="69"/>
      <c r="T278" s="69"/>
      <c r="U278" s="69"/>
      <c r="V278" s="69"/>
      <c r="W278" s="69"/>
      <c r="X278" s="69"/>
      <c r="Y278" s="69"/>
      <c r="Z278" s="69"/>
      <c r="AA278" s="69"/>
      <c r="AB278" s="69"/>
      <c r="AC278" s="69"/>
      <c r="AD278" s="69"/>
      <c r="AE278" s="69"/>
      <c r="AF278" s="69"/>
      <c r="AG278" s="69"/>
      <c r="AH278" s="69"/>
      <c r="AI278" s="69"/>
      <c r="AJ278" s="69"/>
      <c r="AK278" s="69"/>
      <c r="AL278" s="69"/>
      <c r="AM278" s="69"/>
      <c r="AN278" s="69"/>
      <c r="AO278" s="69"/>
      <c r="AP278" s="69"/>
      <c r="AQ278" s="69"/>
      <c r="AR278" s="69"/>
      <c r="AS278" s="69"/>
      <c r="AT278" s="69"/>
      <c r="AU278" s="69"/>
      <c r="AV278" s="69"/>
      <c r="AW278" s="69"/>
      <c r="AX278" s="69"/>
      <c r="AY278" s="69"/>
    </row>
    <row r="279" spans="1:51" s="70" customFormat="1" ht="13.8">
      <c r="A279" s="69"/>
      <c r="B279" s="69"/>
      <c r="C279" s="69"/>
      <c r="D279" s="69"/>
      <c r="E279" s="69"/>
      <c r="F279" s="69"/>
      <c r="G279" s="69"/>
      <c r="H279" s="69"/>
      <c r="I279" s="69"/>
      <c r="J279" s="69"/>
      <c r="K279" s="69"/>
      <c r="L279" s="69"/>
      <c r="M279" s="246"/>
      <c r="N279" s="246"/>
      <c r="O279" s="246"/>
      <c r="P279" s="246"/>
      <c r="Q279" s="246"/>
      <c r="R279" s="246"/>
      <c r="S279" s="69"/>
      <c r="T279" s="69"/>
      <c r="U279" s="69"/>
      <c r="V279" s="69"/>
      <c r="W279" s="69"/>
      <c r="X279" s="69"/>
      <c r="Y279" s="69"/>
      <c r="Z279" s="69"/>
      <c r="AA279" s="69"/>
      <c r="AB279" s="69"/>
      <c r="AC279" s="69"/>
      <c r="AD279" s="69"/>
      <c r="AE279" s="69"/>
      <c r="AF279" s="69"/>
      <c r="AG279" s="69"/>
      <c r="AH279" s="69"/>
      <c r="AI279" s="69"/>
      <c r="AJ279" s="69"/>
      <c r="AK279" s="69"/>
      <c r="AL279" s="69"/>
      <c r="AM279" s="69"/>
      <c r="AN279" s="69"/>
      <c r="AO279" s="69"/>
      <c r="AP279" s="69"/>
      <c r="AQ279" s="69"/>
      <c r="AR279" s="69"/>
      <c r="AS279" s="69"/>
      <c r="AT279" s="69"/>
      <c r="AU279" s="69"/>
      <c r="AV279" s="69"/>
      <c r="AW279" s="69"/>
      <c r="AX279" s="69"/>
      <c r="AY279" s="69"/>
    </row>
    <row r="280" spans="1:51" s="70" customFormat="1" ht="13.8">
      <c r="A280" s="69"/>
      <c r="B280" s="69"/>
      <c r="C280" s="69"/>
      <c r="D280" s="69"/>
      <c r="E280" s="69"/>
      <c r="F280" s="69"/>
      <c r="G280" s="69"/>
      <c r="H280" s="69"/>
      <c r="I280" s="69"/>
      <c r="J280" s="69"/>
      <c r="K280" s="69"/>
      <c r="L280" s="69"/>
      <c r="M280" s="246"/>
      <c r="N280" s="246"/>
      <c r="O280" s="246"/>
      <c r="P280" s="246"/>
      <c r="Q280" s="246"/>
      <c r="R280" s="246"/>
      <c r="S280" s="69"/>
      <c r="T280" s="69"/>
      <c r="U280" s="69"/>
      <c r="V280" s="69"/>
      <c r="W280" s="69"/>
      <c r="X280" s="69"/>
      <c r="Y280" s="69"/>
      <c r="Z280" s="69"/>
      <c r="AA280" s="69"/>
      <c r="AB280" s="69"/>
      <c r="AC280" s="69"/>
      <c r="AD280" s="69"/>
      <c r="AE280" s="69"/>
      <c r="AF280" s="69"/>
      <c r="AG280" s="69"/>
      <c r="AH280" s="69"/>
      <c r="AI280" s="69"/>
      <c r="AJ280" s="69"/>
      <c r="AK280" s="69"/>
      <c r="AL280" s="69"/>
      <c r="AM280" s="69"/>
      <c r="AN280" s="69"/>
      <c r="AO280" s="69"/>
      <c r="AP280" s="69"/>
      <c r="AQ280" s="69"/>
      <c r="AR280" s="69"/>
      <c r="AS280" s="69"/>
      <c r="AT280" s="69"/>
      <c r="AU280" s="69"/>
      <c r="AV280" s="69"/>
      <c r="AW280" s="69"/>
      <c r="AX280" s="69"/>
      <c r="AY280" s="69"/>
    </row>
    <row r="281" spans="1:51" s="70" customFormat="1" ht="13.8">
      <c r="A281" s="69"/>
      <c r="B281" s="69"/>
      <c r="C281" s="69"/>
      <c r="D281" s="69"/>
      <c r="E281" s="69"/>
      <c r="F281" s="69"/>
      <c r="G281" s="69"/>
      <c r="H281" s="69"/>
      <c r="I281" s="69"/>
      <c r="J281" s="69"/>
      <c r="K281" s="69"/>
      <c r="L281" s="69"/>
      <c r="M281" s="246"/>
      <c r="N281" s="246"/>
      <c r="O281" s="246"/>
      <c r="P281" s="246"/>
      <c r="Q281" s="246"/>
      <c r="R281" s="246"/>
      <c r="S281" s="69"/>
      <c r="T281" s="69"/>
      <c r="U281" s="69"/>
      <c r="V281" s="69"/>
      <c r="W281" s="69"/>
      <c r="X281" s="69"/>
      <c r="Y281" s="69"/>
      <c r="Z281" s="69"/>
      <c r="AA281" s="69"/>
      <c r="AB281" s="69"/>
      <c r="AC281" s="69"/>
      <c r="AD281" s="69"/>
      <c r="AE281" s="69"/>
      <c r="AF281" s="69"/>
      <c r="AG281" s="69"/>
      <c r="AH281" s="69"/>
      <c r="AI281" s="69"/>
      <c r="AJ281" s="69"/>
      <c r="AK281" s="69"/>
      <c r="AL281" s="69"/>
      <c r="AM281" s="69"/>
      <c r="AN281" s="69"/>
      <c r="AO281" s="69"/>
      <c r="AP281" s="69"/>
      <c r="AQ281" s="69"/>
      <c r="AR281" s="69"/>
      <c r="AS281" s="69"/>
      <c r="AT281" s="69"/>
      <c r="AU281" s="69"/>
      <c r="AV281" s="69"/>
      <c r="AW281" s="69"/>
      <c r="AX281" s="69"/>
      <c r="AY281" s="69"/>
    </row>
    <row r="282" spans="1:51" s="70" customFormat="1" ht="13.8">
      <c r="A282" s="69"/>
      <c r="B282" s="69"/>
      <c r="C282" s="69"/>
      <c r="D282" s="69"/>
      <c r="E282" s="69"/>
      <c r="F282" s="69"/>
      <c r="G282" s="69"/>
      <c r="H282" s="69"/>
      <c r="I282" s="69"/>
      <c r="J282" s="69"/>
      <c r="K282" s="69"/>
      <c r="L282" s="69"/>
      <c r="M282" s="246"/>
      <c r="N282" s="246"/>
      <c r="O282" s="246"/>
      <c r="P282" s="246"/>
      <c r="Q282" s="246"/>
      <c r="R282" s="246"/>
      <c r="S282" s="69"/>
      <c r="T282" s="69"/>
      <c r="U282" s="69"/>
      <c r="V282" s="69"/>
      <c r="W282" s="69"/>
      <c r="X282" s="69"/>
      <c r="Y282" s="69"/>
      <c r="Z282" s="69"/>
      <c r="AA282" s="69"/>
      <c r="AB282" s="69"/>
      <c r="AC282" s="69"/>
      <c r="AD282" s="69"/>
      <c r="AE282" s="69"/>
      <c r="AF282" s="69"/>
      <c r="AG282" s="69"/>
      <c r="AH282" s="69"/>
      <c r="AI282" s="69"/>
      <c r="AJ282" s="69"/>
      <c r="AK282" s="69"/>
      <c r="AL282" s="69"/>
      <c r="AM282" s="69"/>
      <c r="AN282" s="69"/>
      <c r="AO282" s="69"/>
      <c r="AP282" s="69"/>
      <c r="AQ282" s="69"/>
      <c r="AR282" s="69"/>
      <c r="AS282" s="69"/>
      <c r="AT282" s="69"/>
      <c r="AU282" s="69"/>
      <c r="AV282" s="69"/>
      <c r="AW282" s="69"/>
      <c r="AX282" s="69"/>
      <c r="AY282" s="69"/>
    </row>
    <row r="283" spans="1:51" s="70" customFormat="1" ht="13.8">
      <c r="A283" s="69"/>
      <c r="B283" s="69"/>
      <c r="C283" s="69"/>
      <c r="D283" s="69"/>
      <c r="E283" s="69"/>
      <c r="F283" s="69"/>
      <c r="G283" s="69"/>
      <c r="H283" s="69"/>
      <c r="I283" s="69"/>
      <c r="J283" s="69"/>
      <c r="K283" s="69"/>
      <c r="L283" s="69"/>
      <c r="M283" s="246"/>
      <c r="N283" s="246"/>
      <c r="O283" s="246"/>
      <c r="P283" s="246"/>
      <c r="Q283" s="246"/>
      <c r="R283" s="246"/>
      <c r="S283" s="69"/>
      <c r="T283" s="69"/>
      <c r="U283" s="69"/>
      <c r="V283" s="69"/>
      <c r="W283" s="69"/>
      <c r="X283" s="69"/>
      <c r="Y283" s="69"/>
      <c r="Z283" s="69"/>
      <c r="AA283" s="69"/>
      <c r="AB283" s="69"/>
      <c r="AC283" s="69"/>
      <c r="AD283" s="69"/>
      <c r="AE283" s="69"/>
      <c r="AF283" s="69"/>
      <c r="AG283" s="69"/>
      <c r="AH283" s="69"/>
      <c r="AI283" s="69"/>
      <c r="AJ283" s="69"/>
      <c r="AK283" s="69"/>
      <c r="AL283" s="69"/>
      <c r="AM283" s="69"/>
      <c r="AN283" s="69"/>
      <c r="AO283" s="69"/>
      <c r="AP283" s="69"/>
      <c r="AQ283" s="69"/>
      <c r="AR283" s="69"/>
      <c r="AS283" s="69"/>
      <c r="AT283" s="69"/>
      <c r="AU283" s="69"/>
      <c r="AV283" s="69"/>
      <c r="AW283" s="69"/>
      <c r="AX283" s="69"/>
      <c r="AY283" s="69"/>
    </row>
    <row r="284" spans="1:51" s="70" customFormat="1" ht="13.8">
      <c r="A284" s="69"/>
      <c r="B284" s="69"/>
      <c r="C284" s="69"/>
      <c r="D284" s="69"/>
      <c r="E284" s="69"/>
      <c r="F284" s="69"/>
      <c r="G284" s="69"/>
      <c r="H284" s="69"/>
      <c r="I284" s="69"/>
      <c r="J284" s="69"/>
      <c r="K284" s="69"/>
      <c r="L284" s="69"/>
      <c r="M284" s="246"/>
      <c r="N284" s="246"/>
      <c r="O284" s="246"/>
      <c r="P284" s="246"/>
      <c r="Q284" s="246"/>
      <c r="R284" s="246"/>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c r="AX284" s="69"/>
      <c r="AY284" s="69"/>
    </row>
    <row r="285" spans="1:51" s="70" customFormat="1" ht="13.8">
      <c r="A285" s="69"/>
      <c r="B285" s="69"/>
      <c r="C285" s="69"/>
      <c r="D285" s="69"/>
      <c r="E285" s="69"/>
      <c r="F285" s="69"/>
      <c r="G285" s="69"/>
      <c r="H285" s="69"/>
      <c r="I285" s="69"/>
      <c r="J285" s="69"/>
      <c r="K285" s="69"/>
      <c r="L285" s="69"/>
      <c r="M285" s="246"/>
      <c r="N285" s="246"/>
      <c r="O285" s="246"/>
      <c r="P285" s="246"/>
      <c r="Q285" s="246"/>
      <c r="R285" s="246"/>
      <c r="S285" s="69"/>
      <c r="T285" s="69"/>
      <c r="U285" s="69"/>
      <c r="V285" s="69"/>
      <c r="W285" s="69"/>
      <c r="X285" s="69"/>
      <c r="Y285" s="69"/>
      <c r="Z285" s="69"/>
      <c r="AA285" s="69"/>
      <c r="AB285" s="69"/>
      <c r="AC285" s="69"/>
      <c r="AD285" s="69"/>
      <c r="AE285" s="69"/>
      <c r="AF285" s="69"/>
      <c r="AG285" s="69"/>
      <c r="AH285" s="69"/>
      <c r="AI285" s="69"/>
      <c r="AJ285" s="69"/>
      <c r="AK285" s="69"/>
      <c r="AL285" s="69"/>
      <c r="AM285" s="69"/>
      <c r="AN285" s="69"/>
      <c r="AO285" s="69"/>
      <c r="AP285" s="69"/>
      <c r="AQ285" s="69"/>
      <c r="AR285" s="69"/>
      <c r="AS285" s="69"/>
      <c r="AT285" s="69"/>
      <c r="AU285" s="69"/>
      <c r="AV285" s="69"/>
      <c r="AW285" s="69"/>
      <c r="AX285" s="69"/>
      <c r="AY285" s="69"/>
    </row>
    <row r="286" spans="1:51" s="70" customFormat="1" ht="13.8">
      <c r="A286" s="69"/>
      <c r="B286" s="69"/>
      <c r="C286" s="69"/>
      <c r="D286" s="69"/>
      <c r="E286" s="69"/>
      <c r="F286" s="69"/>
      <c r="G286" s="69"/>
      <c r="H286" s="69"/>
      <c r="I286" s="69"/>
      <c r="J286" s="69"/>
      <c r="K286" s="69"/>
      <c r="L286" s="69"/>
      <c r="M286" s="246"/>
      <c r="N286" s="246"/>
      <c r="O286" s="246"/>
      <c r="P286" s="246"/>
      <c r="Q286" s="246"/>
      <c r="R286" s="246"/>
      <c r="S286" s="69"/>
      <c r="T286" s="69"/>
      <c r="U286" s="69"/>
      <c r="V286" s="69"/>
      <c r="W286" s="69"/>
      <c r="X286" s="69"/>
      <c r="Y286" s="69"/>
      <c r="Z286" s="69"/>
      <c r="AA286" s="69"/>
      <c r="AB286" s="69"/>
      <c r="AC286" s="69"/>
      <c r="AD286" s="69"/>
      <c r="AE286" s="69"/>
      <c r="AF286" s="69"/>
      <c r="AG286" s="69"/>
      <c r="AH286" s="69"/>
      <c r="AI286" s="69"/>
      <c r="AJ286" s="69"/>
      <c r="AK286" s="69"/>
      <c r="AL286" s="69"/>
      <c r="AM286" s="69"/>
      <c r="AN286" s="69"/>
      <c r="AO286" s="69"/>
      <c r="AP286" s="69"/>
      <c r="AQ286" s="69"/>
      <c r="AR286" s="69"/>
      <c r="AS286" s="69"/>
      <c r="AT286" s="69"/>
      <c r="AU286" s="69"/>
      <c r="AV286" s="69"/>
      <c r="AW286" s="69"/>
      <c r="AX286" s="69"/>
      <c r="AY286" s="69"/>
    </row>
    <row r="287" spans="1:51" s="70" customFormat="1" ht="13.8">
      <c r="A287" s="69"/>
      <c r="B287" s="69"/>
      <c r="C287" s="69"/>
      <c r="D287" s="69"/>
      <c r="E287" s="69"/>
      <c r="F287" s="69"/>
      <c r="G287" s="69"/>
      <c r="H287" s="69"/>
      <c r="I287" s="69"/>
      <c r="J287" s="69"/>
      <c r="K287" s="69"/>
      <c r="L287" s="69"/>
      <c r="M287" s="246"/>
      <c r="N287" s="246"/>
      <c r="O287" s="246"/>
      <c r="P287" s="246"/>
      <c r="Q287" s="246"/>
      <c r="R287" s="246"/>
      <c r="S287" s="69"/>
      <c r="T287" s="69"/>
      <c r="U287" s="69"/>
      <c r="V287" s="69"/>
      <c r="W287" s="69"/>
      <c r="X287" s="69"/>
      <c r="Y287" s="69"/>
      <c r="Z287" s="69"/>
      <c r="AA287" s="69"/>
      <c r="AB287" s="69"/>
      <c r="AC287" s="69"/>
      <c r="AD287" s="69"/>
      <c r="AE287" s="69"/>
      <c r="AF287" s="69"/>
      <c r="AG287" s="69"/>
      <c r="AH287" s="69"/>
      <c r="AI287" s="69"/>
      <c r="AJ287" s="69"/>
      <c r="AK287" s="69"/>
      <c r="AL287" s="69"/>
      <c r="AM287" s="69"/>
      <c r="AN287" s="69"/>
      <c r="AO287" s="69"/>
      <c r="AP287" s="69"/>
      <c r="AQ287" s="69"/>
      <c r="AR287" s="69"/>
      <c r="AS287" s="69"/>
      <c r="AT287" s="69"/>
      <c r="AU287" s="69"/>
      <c r="AV287" s="69"/>
      <c r="AW287" s="69"/>
      <c r="AX287" s="69"/>
      <c r="AY287" s="69"/>
    </row>
    <row r="288" spans="1:51" s="70" customFormat="1" ht="13.8">
      <c r="A288" s="69"/>
      <c r="B288" s="69"/>
      <c r="C288" s="69"/>
      <c r="D288" s="69"/>
      <c r="E288" s="69"/>
      <c r="F288" s="69"/>
      <c r="G288" s="69"/>
      <c r="H288" s="69"/>
      <c r="I288" s="69"/>
      <c r="J288" s="69"/>
      <c r="K288" s="69"/>
      <c r="L288" s="69"/>
      <c r="M288" s="246"/>
      <c r="N288" s="246"/>
      <c r="O288" s="246"/>
      <c r="P288" s="246"/>
      <c r="Q288" s="246"/>
      <c r="R288" s="246"/>
      <c r="S288" s="69"/>
      <c r="T288" s="69"/>
      <c r="U288" s="69"/>
      <c r="V288" s="69"/>
      <c r="W288" s="69"/>
      <c r="X288" s="69"/>
      <c r="Y288" s="69"/>
      <c r="Z288" s="69"/>
      <c r="AA288" s="69"/>
      <c r="AB288" s="69"/>
      <c r="AC288" s="69"/>
      <c r="AD288" s="69"/>
      <c r="AE288" s="69"/>
      <c r="AF288" s="69"/>
      <c r="AG288" s="69"/>
      <c r="AH288" s="69"/>
      <c r="AI288" s="69"/>
      <c r="AJ288" s="69"/>
      <c r="AK288" s="69"/>
      <c r="AL288" s="69"/>
      <c r="AM288" s="69"/>
      <c r="AN288" s="69"/>
      <c r="AO288" s="69"/>
      <c r="AP288" s="69"/>
      <c r="AQ288" s="69"/>
      <c r="AR288" s="69"/>
      <c r="AS288" s="69"/>
      <c r="AT288" s="69"/>
      <c r="AU288" s="69"/>
      <c r="AV288" s="69"/>
      <c r="AW288" s="69"/>
      <c r="AX288" s="69"/>
      <c r="AY288" s="69"/>
    </row>
    <row r="289" spans="1:51" s="70" customFormat="1" ht="13.8">
      <c r="A289" s="69"/>
      <c r="B289" s="69"/>
      <c r="C289" s="69"/>
      <c r="D289" s="69"/>
      <c r="E289" s="69"/>
      <c r="F289" s="69"/>
      <c r="G289" s="69"/>
      <c r="H289" s="69"/>
      <c r="I289" s="69"/>
      <c r="J289" s="69"/>
      <c r="K289" s="69"/>
      <c r="L289" s="69"/>
      <c r="M289" s="246"/>
      <c r="N289" s="246"/>
      <c r="O289" s="246"/>
      <c r="P289" s="246"/>
      <c r="Q289" s="246"/>
      <c r="R289" s="246"/>
      <c r="S289" s="69"/>
      <c r="T289" s="69"/>
      <c r="U289" s="69"/>
      <c r="V289" s="69"/>
      <c r="W289" s="69"/>
      <c r="X289" s="69"/>
      <c r="Y289" s="69"/>
      <c r="Z289" s="69"/>
      <c r="AA289" s="69"/>
      <c r="AB289" s="69"/>
      <c r="AC289" s="69"/>
      <c r="AD289" s="69"/>
      <c r="AE289" s="69"/>
      <c r="AF289" s="69"/>
      <c r="AG289" s="69"/>
      <c r="AH289" s="69"/>
      <c r="AI289" s="69"/>
      <c r="AJ289" s="69"/>
      <c r="AK289" s="69"/>
      <c r="AL289" s="69"/>
      <c r="AM289" s="69"/>
      <c r="AN289" s="69"/>
      <c r="AO289" s="69"/>
      <c r="AP289" s="69"/>
      <c r="AQ289" s="69"/>
      <c r="AR289" s="69"/>
      <c r="AS289" s="69"/>
      <c r="AT289" s="69"/>
      <c r="AU289" s="69"/>
      <c r="AV289" s="69"/>
      <c r="AW289" s="69"/>
      <c r="AX289" s="69"/>
      <c r="AY289" s="69"/>
    </row>
    <row r="290" spans="1:51" s="70" customFormat="1" ht="13.8">
      <c r="A290" s="69"/>
      <c r="B290" s="69"/>
      <c r="C290" s="69"/>
      <c r="D290" s="69"/>
      <c r="E290" s="69"/>
      <c r="F290" s="69"/>
      <c r="G290" s="69"/>
      <c r="H290" s="69"/>
      <c r="I290" s="69"/>
      <c r="J290" s="69"/>
      <c r="K290" s="69"/>
      <c r="L290" s="69"/>
      <c r="M290" s="246"/>
      <c r="N290" s="246"/>
      <c r="O290" s="246"/>
      <c r="P290" s="246"/>
      <c r="Q290" s="246"/>
      <c r="R290" s="246"/>
      <c r="S290" s="69"/>
      <c r="T290" s="69"/>
      <c r="U290" s="69"/>
      <c r="V290" s="69"/>
      <c r="W290" s="69"/>
      <c r="X290" s="69"/>
      <c r="Y290" s="69"/>
      <c r="Z290" s="69"/>
      <c r="AA290" s="69"/>
      <c r="AB290" s="69"/>
      <c r="AC290" s="69"/>
      <c r="AD290" s="69"/>
      <c r="AE290" s="69"/>
      <c r="AF290" s="69"/>
      <c r="AG290" s="69"/>
      <c r="AH290" s="69"/>
      <c r="AI290" s="69"/>
      <c r="AJ290" s="69"/>
      <c r="AK290" s="69"/>
      <c r="AL290" s="69"/>
      <c r="AM290" s="69"/>
      <c r="AN290" s="69"/>
      <c r="AO290" s="69"/>
      <c r="AP290" s="69"/>
      <c r="AQ290" s="69"/>
      <c r="AR290" s="69"/>
      <c r="AS290" s="69"/>
      <c r="AT290" s="69"/>
      <c r="AU290" s="69"/>
      <c r="AV290" s="69"/>
      <c r="AW290" s="69"/>
      <c r="AX290" s="69"/>
      <c r="AY290" s="69"/>
    </row>
    <row r="291" spans="1:51" s="70" customFormat="1" ht="13.8">
      <c r="A291" s="69"/>
      <c r="B291" s="69"/>
      <c r="C291" s="69"/>
      <c r="D291" s="69"/>
      <c r="E291" s="69"/>
      <c r="F291" s="69"/>
      <c r="G291" s="69"/>
      <c r="H291" s="69"/>
      <c r="I291" s="69"/>
      <c r="J291" s="69"/>
      <c r="K291" s="69"/>
      <c r="L291" s="69"/>
      <c r="M291" s="246"/>
      <c r="N291" s="246"/>
      <c r="O291" s="246"/>
      <c r="P291" s="246"/>
      <c r="Q291" s="246"/>
      <c r="R291" s="246"/>
      <c r="S291" s="69"/>
      <c r="T291" s="69"/>
      <c r="U291" s="69"/>
      <c r="V291" s="69"/>
      <c r="W291" s="69"/>
      <c r="X291" s="69"/>
      <c r="Y291" s="69"/>
      <c r="Z291" s="69"/>
      <c r="AA291" s="69"/>
      <c r="AB291" s="69"/>
      <c r="AC291" s="69"/>
      <c r="AD291" s="69"/>
      <c r="AE291" s="69"/>
      <c r="AF291" s="69"/>
      <c r="AG291" s="69"/>
      <c r="AH291" s="69"/>
      <c r="AI291" s="69"/>
      <c r="AJ291" s="69"/>
      <c r="AK291" s="69"/>
      <c r="AL291" s="69"/>
      <c r="AM291" s="69"/>
      <c r="AN291" s="69"/>
      <c r="AO291" s="69"/>
      <c r="AP291" s="69"/>
      <c r="AQ291" s="69"/>
      <c r="AR291" s="69"/>
      <c r="AS291" s="69"/>
      <c r="AT291" s="69"/>
      <c r="AU291" s="69"/>
      <c r="AV291" s="69"/>
      <c r="AW291" s="69"/>
      <c r="AX291" s="69"/>
      <c r="AY291" s="69"/>
    </row>
    <row r="292" spans="1:51" s="70" customFormat="1" ht="13.8">
      <c r="A292" s="69"/>
      <c r="B292" s="69"/>
      <c r="C292" s="69"/>
      <c r="D292" s="69"/>
      <c r="E292" s="69"/>
      <c r="F292" s="69"/>
      <c r="G292" s="69"/>
      <c r="H292" s="69"/>
      <c r="I292" s="69"/>
      <c r="J292" s="69"/>
      <c r="K292" s="69"/>
      <c r="L292" s="69"/>
      <c r="M292" s="246"/>
      <c r="N292" s="246"/>
      <c r="O292" s="246"/>
      <c r="P292" s="246"/>
      <c r="Q292" s="246"/>
      <c r="R292" s="246"/>
      <c r="S292" s="69"/>
      <c r="T292" s="69"/>
      <c r="U292" s="69"/>
      <c r="V292" s="69"/>
      <c r="W292" s="69"/>
      <c r="X292" s="69"/>
      <c r="Y292" s="69"/>
      <c r="Z292" s="69"/>
      <c r="AA292" s="69"/>
      <c r="AB292" s="69"/>
      <c r="AC292" s="69"/>
      <c r="AD292" s="69"/>
      <c r="AE292" s="69"/>
      <c r="AF292" s="69"/>
      <c r="AG292" s="69"/>
      <c r="AH292" s="69"/>
      <c r="AI292" s="69"/>
      <c r="AJ292" s="69"/>
      <c r="AK292" s="69"/>
      <c r="AL292" s="69"/>
      <c r="AM292" s="69"/>
      <c r="AN292" s="69"/>
      <c r="AO292" s="69"/>
      <c r="AP292" s="69"/>
      <c r="AQ292" s="69"/>
      <c r="AR292" s="69"/>
      <c r="AS292" s="69"/>
      <c r="AT292" s="69"/>
      <c r="AU292" s="69"/>
      <c r="AV292" s="69"/>
      <c r="AW292" s="69"/>
      <c r="AX292" s="69"/>
      <c r="AY292" s="69"/>
    </row>
    <row r="293" spans="1:51" s="70" customFormat="1" ht="13.8">
      <c r="A293" s="69"/>
      <c r="B293" s="69"/>
      <c r="C293" s="69"/>
      <c r="D293" s="69"/>
      <c r="E293" s="69"/>
      <c r="F293" s="69"/>
      <c r="G293" s="69"/>
      <c r="H293" s="69"/>
      <c r="I293" s="69"/>
      <c r="J293" s="69"/>
      <c r="K293" s="69"/>
      <c r="L293" s="69"/>
      <c r="M293" s="246"/>
      <c r="N293" s="246"/>
      <c r="O293" s="246"/>
      <c r="P293" s="246"/>
      <c r="Q293" s="246"/>
      <c r="R293" s="246"/>
      <c r="S293" s="69"/>
      <c r="T293" s="69"/>
      <c r="U293" s="69"/>
      <c r="V293" s="69"/>
      <c r="W293" s="69"/>
      <c r="X293" s="69"/>
      <c r="Y293" s="69"/>
      <c r="Z293" s="69"/>
      <c r="AA293" s="69"/>
      <c r="AB293" s="69"/>
      <c r="AC293" s="69"/>
      <c r="AD293" s="69"/>
      <c r="AE293" s="69"/>
      <c r="AF293" s="69"/>
      <c r="AG293" s="69"/>
      <c r="AH293" s="69"/>
      <c r="AI293" s="69"/>
      <c r="AJ293" s="69"/>
      <c r="AK293" s="69"/>
      <c r="AL293" s="69"/>
      <c r="AM293" s="69"/>
      <c r="AN293" s="69"/>
      <c r="AO293" s="69"/>
      <c r="AP293" s="69"/>
      <c r="AQ293" s="69"/>
      <c r="AR293" s="69"/>
      <c r="AS293" s="69"/>
      <c r="AT293" s="69"/>
      <c r="AU293" s="69"/>
      <c r="AV293" s="69"/>
      <c r="AW293" s="69"/>
      <c r="AX293" s="69"/>
      <c r="AY293" s="69"/>
    </row>
    <row r="294" spans="1:51" s="70" customFormat="1" ht="13.8">
      <c r="A294" s="69"/>
      <c r="B294" s="69"/>
      <c r="C294" s="69"/>
      <c r="D294" s="69"/>
      <c r="E294" s="69"/>
      <c r="F294" s="69"/>
      <c r="G294" s="69"/>
      <c r="H294" s="69"/>
      <c r="I294" s="69"/>
      <c r="J294" s="69"/>
      <c r="K294" s="69"/>
      <c r="L294" s="69"/>
      <c r="M294" s="246"/>
      <c r="N294" s="246"/>
      <c r="O294" s="246"/>
      <c r="P294" s="246"/>
      <c r="Q294" s="246"/>
      <c r="R294" s="246"/>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c r="AR294" s="69"/>
      <c r="AS294" s="69"/>
      <c r="AT294" s="69"/>
      <c r="AU294" s="69"/>
      <c r="AV294" s="69"/>
      <c r="AW294" s="69"/>
      <c r="AX294" s="69"/>
      <c r="AY294" s="69"/>
    </row>
    <row r="295" spans="1:51" s="70" customFormat="1" ht="13.8">
      <c r="A295" s="69"/>
      <c r="B295" s="69"/>
      <c r="C295" s="69"/>
      <c r="D295" s="69"/>
      <c r="E295" s="69"/>
      <c r="F295" s="69"/>
      <c r="G295" s="69"/>
      <c r="H295" s="69"/>
      <c r="I295" s="69"/>
      <c r="J295" s="69"/>
      <c r="K295" s="69"/>
      <c r="L295" s="69"/>
      <c r="M295" s="246"/>
      <c r="N295" s="246"/>
      <c r="O295" s="246"/>
      <c r="P295" s="246"/>
      <c r="Q295" s="246"/>
      <c r="R295" s="246"/>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69"/>
      <c r="AS295" s="69"/>
      <c r="AT295" s="69"/>
      <c r="AU295" s="69"/>
      <c r="AV295" s="69"/>
      <c r="AW295" s="69"/>
      <c r="AX295" s="69"/>
      <c r="AY295" s="69"/>
    </row>
    <row r="296" spans="1:51" s="70" customFormat="1" ht="13.8">
      <c r="A296" s="69"/>
      <c r="B296" s="69"/>
      <c r="C296" s="69"/>
      <c r="D296" s="69"/>
      <c r="E296" s="69"/>
      <c r="F296" s="69"/>
      <c r="G296" s="69"/>
      <c r="H296" s="69"/>
      <c r="I296" s="69"/>
      <c r="J296" s="69"/>
      <c r="K296" s="69"/>
      <c r="L296" s="69"/>
      <c r="M296" s="246"/>
      <c r="N296" s="246"/>
      <c r="O296" s="246"/>
      <c r="P296" s="246"/>
      <c r="Q296" s="246"/>
      <c r="R296" s="246"/>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c r="AR296" s="69"/>
      <c r="AS296" s="69"/>
      <c r="AT296" s="69"/>
      <c r="AU296" s="69"/>
      <c r="AV296" s="69"/>
      <c r="AW296" s="69"/>
      <c r="AX296" s="69"/>
      <c r="AY296" s="69"/>
    </row>
    <row r="297" spans="1:51" s="70" customFormat="1" ht="13.8">
      <c r="A297" s="69"/>
      <c r="B297" s="69"/>
      <c r="C297" s="69"/>
      <c r="D297" s="69"/>
      <c r="E297" s="69"/>
      <c r="F297" s="69"/>
      <c r="G297" s="69"/>
      <c r="H297" s="69"/>
      <c r="I297" s="69"/>
      <c r="J297" s="69"/>
      <c r="K297" s="69"/>
      <c r="L297" s="69"/>
      <c r="M297" s="246"/>
      <c r="N297" s="246"/>
      <c r="O297" s="246"/>
      <c r="P297" s="246"/>
      <c r="Q297" s="246"/>
      <c r="R297" s="246"/>
      <c r="S297" s="69"/>
      <c r="T297" s="69"/>
      <c r="U297" s="69"/>
      <c r="V297" s="69"/>
      <c r="W297" s="69"/>
      <c r="X297" s="69"/>
      <c r="Y297" s="69"/>
      <c r="Z297" s="69"/>
      <c r="AA297" s="69"/>
      <c r="AB297" s="69"/>
      <c r="AC297" s="69"/>
      <c r="AD297" s="69"/>
      <c r="AE297" s="69"/>
      <c r="AF297" s="69"/>
      <c r="AG297" s="69"/>
      <c r="AH297" s="69"/>
      <c r="AI297" s="69"/>
      <c r="AJ297" s="69"/>
      <c r="AK297" s="69"/>
      <c r="AL297" s="69"/>
      <c r="AM297" s="69"/>
      <c r="AN297" s="69"/>
      <c r="AO297" s="69"/>
      <c r="AP297" s="69"/>
      <c r="AQ297" s="69"/>
      <c r="AR297" s="69"/>
      <c r="AS297" s="69"/>
      <c r="AT297" s="69"/>
      <c r="AU297" s="69"/>
      <c r="AV297" s="69"/>
      <c r="AW297" s="69"/>
      <c r="AX297" s="69"/>
      <c r="AY297" s="69"/>
    </row>
    <row r="298" spans="1:51" s="70" customFormat="1" ht="13.8">
      <c r="A298" s="69"/>
      <c r="B298" s="69"/>
      <c r="C298" s="69"/>
      <c r="D298" s="69"/>
      <c r="E298" s="69"/>
      <c r="F298" s="69"/>
      <c r="G298" s="69"/>
      <c r="H298" s="69"/>
      <c r="I298" s="69"/>
      <c r="J298" s="69"/>
      <c r="K298" s="69"/>
      <c r="L298" s="69"/>
      <c r="M298" s="246"/>
      <c r="N298" s="246"/>
      <c r="O298" s="246"/>
      <c r="P298" s="246"/>
      <c r="Q298" s="246"/>
      <c r="R298" s="246"/>
      <c r="S298" s="69"/>
      <c r="T298" s="69"/>
      <c r="U298" s="69"/>
      <c r="V298" s="69"/>
      <c r="W298" s="69"/>
      <c r="X298" s="69"/>
      <c r="Y298" s="69"/>
      <c r="Z298" s="69"/>
      <c r="AA298" s="69"/>
      <c r="AB298" s="69"/>
      <c r="AC298" s="69"/>
      <c r="AD298" s="69"/>
      <c r="AE298" s="69"/>
      <c r="AF298" s="69"/>
      <c r="AG298" s="69"/>
      <c r="AH298" s="69"/>
      <c r="AI298" s="69"/>
      <c r="AJ298" s="69"/>
      <c r="AK298" s="69"/>
      <c r="AL298" s="69"/>
      <c r="AM298" s="69"/>
      <c r="AN298" s="69"/>
      <c r="AO298" s="69"/>
      <c r="AP298" s="69"/>
      <c r="AQ298" s="69"/>
      <c r="AR298" s="69"/>
      <c r="AS298" s="69"/>
      <c r="AT298" s="69"/>
      <c r="AU298" s="69"/>
      <c r="AV298" s="69"/>
      <c r="AW298" s="69"/>
      <c r="AX298" s="69"/>
      <c r="AY298" s="69"/>
    </row>
    <row r="299" spans="1:51" s="70" customFormat="1" ht="13.8">
      <c r="A299" s="69"/>
      <c r="B299" s="69"/>
      <c r="C299" s="69"/>
      <c r="D299" s="69"/>
      <c r="E299" s="69"/>
      <c r="F299" s="69"/>
      <c r="G299" s="69"/>
      <c r="H299" s="69"/>
      <c r="I299" s="69"/>
      <c r="J299" s="69"/>
      <c r="K299" s="69"/>
      <c r="L299" s="69"/>
      <c r="M299" s="246"/>
      <c r="N299" s="246"/>
      <c r="O299" s="246"/>
      <c r="P299" s="246"/>
      <c r="Q299" s="246"/>
      <c r="R299" s="246"/>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c r="AR299" s="69"/>
      <c r="AS299" s="69"/>
      <c r="AT299" s="69"/>
      <c r="AU299" s="69"/>
      <c r="AV299" s="69"/>
      <c r="AW299" s="69"/>
      <c r="AX299" s="69"/>
      <c r="AY299" s="69"/>
    </row>
    <row r="300" spans="1:51" s="70" customFormat="1" ht="13.8">
      <c r="A300" s="69"/>
      <c r="B300" s="69"/>
      <c r="C300" s="69"/>
      <c r="D300" s="69"/>
      <c r="E300" s="69"/>
      <c r="F300" s="69"/>
      <c r="G300" s="69"/>
      <c r="H300" s="69"/>
      <c r="I300" s="69"/>
      <c r="J300" s="69"/>
      <c r="K300" s="69"/>
      <c r="L300" s="69"/>
      <c r="M300" s="246"/>
      <c r="N300" s="246"/>
      <c r="O300" s="246"/>
      <c r="P300" s="246"/>
      <c r="Q300" s="246"/>
      <c r="R300" s="246"/>
      <c r="S300" s="69"/>
      <c r="T300" s="69"/>
      <c r="U300" s="69"/>
      <c r="V300" s="69"/>
      <c r="W300" s="69"/>
      <c r="X300" s="69"/>
      <c r="Y300" s="69"/>
      <c r="Z300" s="69"/>
      <c r="AA300" s="69"/>
      <c r="AB300" s="69"/>
      <c r="AC300" s="69"/>
      <c r="AD300" s="69"/>
      <c r="AE300" s="69"/>
      <c r="AF300" s="69"/>
      <c r="AG300" s="69"/>
      <c r="AH300" s="69"/>
      <c r="AI300" s="69"/>
      <c r="AJ300" s="69"/>
      <c r="AK300" s="69"/>
      <c r="AL300" s="69"/>
      <c r="AM300" s="69"/>
      <c r="AN300" s="69"/>
      <c r="AO300" s="69"/>
      <c r="AP300" s="69"/>
      <c r="AQ300" s="69"/>
      <c r="AR300" s="69"/>
      <c r="AS300" s="69"/>
      <c r="AT300" s="69"/>
      <c r="AU300" s="69"/>
      <c r="AV300" s="69"/>
      <c r="AW300" s="69"/>
      <c r="AX300" s="69"/>
      <c r="AY300" s="69"/>
    </row>
    <row r="301" spans="1:51" s="70" customFormat="1" ht="13.8">
      <c r="A301" s="69"/>
      <c r="B301" s="69"/>
      <c r="C301" s="69"/>
      <c r="D301" s="69"/>
      <c r="E301" s="69"/>
      <c r="F301" s="69"/>
      <c r="G301" s="69"/>
      <c r="H301" s="69"/>
      <c r="I301" s="69"/>
      <c r="J301" s="69"/>
      <c r="K301" s="69"/>
      <c r="L301" s="69"/>
      <c r="M301" s="246"/>
      <c r="N301" s="246"/>
      <c r="O301" s="246"/>
      <c r="P301" s="246"/>
      <c r="Q301" s="246"/>
      <c r="R301" s="246"/>
      <c r="S301" s="69"/>
      <c r="T301" s="69"/>
      <c r="U301" s="69"/>
      <c r="V301" s="69"/>
      <c r="W301" s="69"/>
      <c r="X301" s="69"/>
      <c r="Y301" s="69"/>
      <c r="Z301" s="69"/>
      <c r="AA301" s="69"/>
      <c r="AB301" s="69"/>
      <c r="AC301" s="69"/>
      <c r="AD301" s="69"/>
      <c r="AE301" s="69"/>
      <c r="AF301" s="69"/>
      <c r="AG301" s="69"/>
      <c r="AH301" s="69"/>
      <c r="AI301" s="69"/>
      <c r="AJ301" s="69"/>
      <c r="AK301" s="69"/>
      <c r="AL301" s="69"/>
      <c r="AM301" s="69"/>
      <c r="AN301" s="69"/>
      <c r="AO301" s="69"/>
      <c r="AP301" s="69"/>
      <c r="AQ301" s="69"/>
      <c r="AR301" s="69"/>
      <c r="AS301" s="69"/>
      <c r="AT301" s="69"/>
      <c r="AU301" s="69"/>
      <c r="AV301" s="69"/>
      <c r="AW301" s="69"/>
      <c r="AX301" s="69"/>
      <c r="AY301" s="69"/>
    </row>
    <row r="302" spans="1:51" s="70" customFormat="1" ht="13.8">
      <c r="A302" s="69"/>
      <c r="B302" s="69"/>
      <c r="C302" s="69"/>
      <c r="D302" s="69"/>
      <c r="E302" s="69"/>
      <c r="F302" s="69"/>
      <c r="G302" s="69"/>
      <c r="H302" s="69"/>
      <c r="I302" s="69"/>
      <c r="J302" s="69"/>
      <c r="K302" s="69"/>
      <c r="L302" s="69"/>
      <c r="M302" s="246"/>
      <c r="N302" s="246"/>
      <c r="O302" s="246"/>
      <c r="P302" s="246"/>
      <c r="Q302" s="246"/>
      <c r="R302" s="246"/>
      <c r="S302" s="69"/>
      <c r="T302" s="69"/>
      <c r="U302" s="69"/>
      <c r="V302" s="69"/>
      <c r="W302" s="69"/>
      <c r="X302" s="69"/>
      <c r="Y302" s="69"/>
      <c r="Z302" s="69"/>
      <c r="AA302" s="69"/>
      <c r="AB302" s="69"/>
      <c r="AC302" s="69"/>
      <c r="AD302" s="69"/>
      <c r="AE302" s="69"/>
      <c r="AF302" s="69"/>
      <c r="AG302" s="69"/>
      <c r="AH302" s="69"/>
      <c r="AI302" s="69"/>
      <c r="AJ302" s="69"/>
      <c r="AK302" s="69"/>
      <c r="AL302" s="69"/>
      <c r="AM302" s="69"/>
      <c r="AN302" s="69"/>
      <c r="AO302" s="69"/>
      <c r="AP302" s="69"/>
      <c r="AQ302" s="69"/>
      <c r="AR302" s="69"/>
      <c r="AS302" s="69"/>
      <c r="AT302" s="69"/>
      <c r="AU302" s="69"/>
      <c r="AV302" s="69"/>
      <c r="AW302" s="69"/>
      <c r="AX302" s="69"/>
      <c r="AY302" s="69"/>
    </row>
    <row r="303" spans="1:51" s="70" customFormat="1" ht="13.8">
      <c r="A303" s="69"/>
      <c r="B303" s="69"/>
      <c r="C303" s="69"/>
      <c r="D303" s="69"/>
      <c r="E303" s="69"/>
      <c r="F303" s="69"/>
      <c r="G303" s="69"/>
      <c r="H303" s="69"/>
      <c r="I303" s="69"/>
      <c r="J303" s="69"/>
      <c r="K303" s="69"/>
      <c r="L303" s="69"/>
      <c r="M303" s="246"/>
      <c r="N303" s="246"/>
      <c r="O303" s="246"/>
      <c r="P303" s="246"/>
      <c r="Q303" s="246"/>
      <c r="R303" s="246"/>
      <c r="S303" s="69"/>
      <c r="T303" s="69"/>
      <c r="U303" s="69"/>
      <c r="V303" s="69"/>
      <c r="W303" s="69"/>
      <c r="X303" s="69"/>
      <c r="Y303" s="69"/>
      <c r="Z303" s="69"/>
      <c r="AA303" s="69"/>
      <c r="AB303" s="69"/>
      <c r="AC303" s="69"/>
      <c r="AD303" s="69"/>
      <c r="AE303" s="69"/>
      <c r="AF303" s="69"/>
      <c r="AG303" s="69"/>
      <c r="AH303" s="69"/>
      <c r="AI303" s="69"/>
      <c r="AJ303" s="69"/>
      <c r="AK303" s="69"/>
      <c r="AL303" s="69"/>
      <c r="AM303" s="69"/>
      <c r="AN303" s="69"/>
      <c r="AO303" s="69"/>
      <c r="AP303" s="69"/>
      <c r="AQ303" s="69"/>
      <c r="AR303" s="69"/>
      <c r="AS303" s="69"/>
      <c r="AT303" s="69"/>
      <c r="AU303" s="69"/>
      <c r="AV303" s="69"/>
      <c r="AW303" s="69"/>
      <c r="AX303" s="69"/>
      <c r="AY303" s="69"/>
    </row>
    <row r="304" spans="1:51" s="70" customFormat="1" ht="13.8">
      <c r="A304" s="69"/>
      <c r="B304" s="69"/>
      <c r="C304" s="69"/>
      <c r="D304" s="69"/>
      <c r="E304" s="69"/>
      <c r="F304" s="69"/>
      <c r="G304" s="69"/>
      <c r="H304" s="69"/>
      <c r="I304" s="69"/>
      <c r="J304" s="69"/>
      <c r="K304" s="69"/>
      <c r="L304" s="69"/>
      <c r="M304" s="246"/>
      <c r="N304" s="246"/>
      <c r="O304" s="246"/>
      <c r="P304" s="246"/>
      <c r="Q304" s="246"/>
      <c r="R304" s="246"/>
      <c r="S304" s="69"/>
      <c r="T304" s="69"/>
      <c r="U304" s="69"/>
      <c r="V304" s="69"/>
      <c r="W304" s="69"/>
      <c r="X304" s="69"/>
      <c r="Y304" s="69"/>
      <c r="Z304" s="69"/>
      <c r="AA304" s="69"/>
      <c r="AB304" s="69"/>
      <c r="AC304" s="69"/>
      <c r="AD304" s="69"/>
      <c r="AE304" s="69"/>
      <c r="AF304" s="69"/>
      <c r="AG304" s="69"/>
      <c r="AH304" s="69"/>
      <c r="AI304" s="69"/>
      <c r="AJ304" s="69"/>
      <c r="AK304" s="69"/>
      <c r="AL304" s="69"/>
      <c r="AM304" s="69"/>
      <c r="AN304" s="69"/>
      <c r="AO304" s="69"/>
      <c r="AP304" s="69"/>
      <c r="AQ304" s="69"/>
      <c r="AR304" s="69"/>
      <c r="AS304" s="69"/>
      <c r="AT304" s="69"/>
      <c r="AU304" s="69"/>
      <c r="AV304" s="69"/>
      <c r="AW304" s="69"/>
      <c r="AX304" s="69"/>
      <c r="AY304" s="69"/>
    </row>
    <row r="305" spans="1:51" s="70" customFormat="1" ht="13.8">
      <c r="A305" s="69"/>
      <c r="B305" s="69"/>
      <c r="C305" s="69"/>
      <c r="D305" s="69"/>
      <c r="E305" s="69"/>
      <c r="F305" s="69"/>
      <c r="G305" s="69"/>
      <c r="H305" s="69"/>
      <c r="I305" s="69"/>
      <c r="J305" s="69"/>
      <c r="K305" s="69"/>
      <c r="L305" s="69"/>
      <c r="M305" s="246"/>
      <c r="N305" s="246"/>
      <c r="O305" s="246"/>
      <c r="P305" s="246"/>
      <c r="Q305" s="246"/>
      <c r="R305" s="246"/>
      <c r="S305" s="69"/>
      <c r="T305" s="69"/>
      <c r="U305" s="69"/>
      <c r="V305" s="69"/>
      <c r="W305" s="69"/>
      <c r="X305" s="69"/>
      <c r="Y305" s="69"/>
      <c r="Z305" s="69"/>
      <c r="AA305" s="69"/>
      <c r="AB305" s="69"/>
      <c r="AC305" s="69"/>
      <c r="AD305" s="69"/>
      <c r="AE305" s="69"/>
      <c r="AF305" s="69"/>
      <c r="AG305" s="69"/>
      <c r="AH305" s="69"/>
      <c r="AI305" s="69"/>
      <c r="AJ305" s="69"/>
      <c r="AK305" s="69"/>
      <c r="AL305" s="69"/>
      <c r="AM305" s="69"/>
      <c r="AN305" s="69"/>
      <c r="AO305" s="69"/>
      <c r="AP305" s="69"/>
      <c r="AQ305" s="69"/>
      <c r="AR305" s="69"/>
      <c r="AS305" s="69"/>
      <c r="AT305" s="69"/>
      <c r="AU305" s="69"/>
      <c r="AV305" s="69"/>
      <c r="AW305" s="69"/>
      <c r="AX305" s="69"/>
      <c r="AY305" s="69"/>
    </row>
    <row r="306" spans="1:51" s="70" customFormat="1" ht="13.8">
      <c r="A306" s="69"/>
      <c r="B306" s="69"/>
      <c r="C306" s="69"/>
      <c r="D306" s="69"/>
      <c r="E306" s="69"/>
      <c r="F306" s="69"/>
      <c r="G306" s="69"/>
      <c r="H306" s="69"/>
      <c r="I306" s="69"/>
      <c r="J306" s="69"/>
      <c r="K306" s="69"/>
      <c r="L306" s="69"/>
      <c r="M306" s="246"/>
      <c r="N306" s="246"/>
      <c r="O306" s="246"/>
      <c r="P306" s="246"/>
      <c r="Q306" s="246"/>
      <c r="R306" s="246"/>
      <c r="S306" s="69"/>
      <c r="T306" s="69"/>
      <c r="U306" s="69"/>
      <c r="V306" s="69"/>
      <c r="W306" s="69"/>
      <c r="X306" s="69"/>
      <c r="Y306" s="69"/>
      <c r="Z306" s="69"/>
      <c r="AA306" s="69"/>
      <c r="AB306" s="69"/>
      <c r="AC306" s="69"/>
      <c r="AD306" s="69"/>
      <c r="AE306" s="69"/>
      <c r="AF306" s="69"/>
      <c r="AG306" s="69"/>
      <c r="AH306" s="69"/>
      <c r="AI306" s="69"/>
      <c r="AJ306" s="69"/>
      <c r="AK306" s="69"/>
      <c r="AL306" s="69"/>
      <c r="AM306" s="69"/>
      <c r="AN306" s="69"/>
      <c r="AO306" s="69"/>
      <c r="AP306" s="69"/>
      <c r="AQ306" s="69"/>
      <c r="AR306" s="69"/>
      <c r="AS306" s="69"/>
      <c r="AT306" s="69"/>
      <c r="AU306" s="69"/>
      <c r="AV306" s="69"/>
      <c r="AW306" s="69"/>
      <c r="AX306" s="69"/>
      <c r="AY306" s="69"/>
    </row>
    <row r="307" spans="1:51" s="70" customFormat="1" ht="13.8">
      <c r="A307" s="69"/>
      <c r="B307" s="69"/>
      <c r="C307" s="69"/>
      <c r="D307" s="69"/>
      <c r="E307" s="69"/>
      <c r="F307" s="69"/>
      <c r="G307" s="69"/>
      <c r="H307" s="69"/>
      <c r="I307" s="69"/>
      <c r="J307" s="69"/>
      <c r="K307" s="69"/>
      <c r="L307" s="69"/>
      <c r="M307" s="246"/>
      <c r="N307" s="246"/>
      <c r="O307" s="246"/>
      <c r="P307" s="246"/>
      <c r="Q307" s="246"/>
      <c r="R307" s="246"/>
      <c r="S307" s="69"/>
      <c r="T307" s="69"/>
      <c r="U307" s="69"/>
      <c r="V307" s="69"/>
      <c r="W307" s="69"/>
      <c r="X307" s="69"/>
      <c r="Y307" s="69"/>
      <c r="Z307" s="69"/>
      <c r="AA307" s="69"/>
      <c r="AB307" s="69"/>
      <c r="AC307" s="69"/>
      <c r="AD307" s="69"/>
      <c r="AE307" s="69"/>
      <c r="AF307" s="69"/>
      <c r="AG307" s="69"/>
      <c r="AH307" s="69"/>
      <c r="AI307" s="69"/>
      <c r="AJ307" s="69"/>
      <c r="AK307" s="69"/>
      <c r="AL307" s="69"/>
      <c r="AM307" s="69"/>
      <c r="AN307" s="69"/>
      <c r="AO307" s="69"/>
      <c r="AP307" s="69"/>
      <c r="AQ307" s="69"/>
      <c r="AR307" s="69"/>
      <c r="AS307" s="69"/>
      <c r="AT307" s="69"/>
      <c r="AU307" s="69"/>
      <c r="AV307" s="69"/>
      <c r="AW307" s="69"/>
      <c r="AX307" s="69"/>
      <c r="AY307" s="69"/>
    </row>
    <row r="308" spans="1:51" s="70" customFormat="1" ht="13.8">
      <c r="A308" s="69"/>
      <c r="B308" s="69"/>
      <c r="C308" s="69"/>
      <c r="D308" s="69"/>
      <c r="E308" s="69"/>
      <c r="F308" s="69"/>
      <c r="G308" s="69"/>
      <c r="H308" s="69"/>
      <c r="I308" s="69"/>
      <c r="J308" s="69"/>
      <c r="K308" s="69"/>
      <c r="L308" s="69"/>
      <c r="M308" s="246"/>
      <c r="N308" s="246"/>
      <c r="O308" s="246"/>
      <c r="P308" s="246"/>
      <c r="Q308" s="246"/>
      <c r="R308" s="246"/>
      <c r="S308" s="69"/>
      <c r="T308" s="69"/>
      <c r="U308" s="69"/>
      <c r="V308" s="69"/>
      <c r="W308" s="69"/>
      <c r="X308" s="69"/>
      <c r="Y308" s="69"/>
      <c r="Z308" s="69"/>
      <c r="AA308" s="69"/>
      <c r="AB308" s="69"/>
      <c r="AC308" s="69"/>
      <c r="AD308" s="69"/>
      <c r="AE308" s="69"/>
      <c r="AF308" s="69"/>
      <c r="AG308" s="69"/>
      <c r="AH308" s="69"/>
      <c r="AI308" s="69"/>
      <c r="AJ308" s="69"/>
      <c r="AK308" s="69"/>
      <c r="AL308" s="69"/>
      <c r="AM308" s="69"/>
      <c r="AN308" s="69"/>
      <c r="AO308" s="69"/>
      <c r="AP308" s="69"/>
      <c r="AQ308" s="69"/>
      <c r="AR308" s="69"/>
      <c r="AS308" s="69"/>
      <c r="AT308" s="69"/>
      <c r="AU308" s="69"/>
      <c r="AV308" s="69"/>
      <c r="AW308" s="69"/>
      <c r="AX308" s="69"/>
      <c r="AY308" s="69"/>
    </row>
    <row r="309" spans="1:51" s="70" customFormat="1" ht="13.8">
      <c r="A309" s="69"/>
      <c r="B309" s="69"/>
      <c r="C309" s="69"/>
      <c r="D309" s="69"/>
      <c r="E309" s="69"/>
      <c r="F309" s="69"/>
      <c r="G309" s="69"/>
      <c r="H309" s="69"/>
      <c r="I309" s="69"/>
      <c r="J309" s="69"/>
      <c r="K309" s="69"/>
      <c r="L309" s="69"/>
      <c r="M309" s="246"/>
      <c r="N309" s="246"/>
      <c r="O309" s="246"/>
      <c r="P309" s="246"/>
      <c r="Q309" s="246"/>
      <c r="R309" s="246"/>
      <c r="S309" s="69"/>
      <c r="T309" s="69"/>
      <c r="U309" s="69"/>
      <c r="V309" s="69"/>
      <c r="W309" s="69"/>
      <c r="X309" s="69"/>
      <c r="Y309" s="69"/>
      <c r="Z309" s="69"/>
      <c r="AA309" s="69"/>
      <c r="AB309" s="69"/>
      <c r="AC309" s="69"/>
      <c r="AD309" s="69"/>
      <c r="AE309" s="69"/>
      <c r="AF309" s="69"/>
      <c r="AG309" s="69"/>
      <c r="AH309" s="69"/>
      <c r="AI309" s="69"/>
      <c r="AJ309" s="69"/>
      <c r="AK309" s="69"/>
      <c r="AL309" s="69"/>
      <c r="AM309" s="69"/>
      <c r="AN309" s="69"/>
      <c r="AO309" s="69"/>
      <c r="AP309" s="69"/>
      <c r="AQ309" s="69"/>
      <c r="AR309" s="69"/>
      <c r="AS309" s="69"/>
      <c r="AT309" s="69"/>
      <c r="AU309" s="69"/>
      <c r="AV309" s="69"/>
      <c r="AW309" s="69"/>
      <c r="AX309" s="69"/>
      <c r="AY309" s="69"/>
    </row>
    <row r="310" spans="1:51" s="70" customFormat="1" ht="13.8">
      <c r="A310" s="69"/>
      <c r="B310" s="69"/>
      <c r="C310" s="69"/>
      <c r="D310" s="69"/>
      <c r="E310" s="69"/>
      <c r="F310" s="69"/>
      <c r="G310" s="69"/>
      <c r="H310" s="69"/>
      <c r="I310" s="69"/>
      <c r="J310" s="69"/>
      <c r="K310" s="69"/>
      <c r="L310" s="69"/>
      <c r="M310" s="246"/>
      <c r="N310" s="246"/>
      <c r="O310" s="246"/>
      <c r="P310" s="246"/>
      <c r="Q310" s="246"/>
      <c r="R310" s="246"/>
      <c r="S310" s="69"/>
      <c r="T310" s="69"/>
      <c r="U310" s="69"/>
      <c r="V310" s="69"/>
      <c r="W310" s="69"/>
      <c r="X310" s="69"/>
      <c r="Y310" s="69"/>
      <c r="Z310" s="69"/>
      <c r="AA310" s="69"/>
      <c r="AB310" s="69"/>
      <c r="AC310" s="69"/>
      <c r="AD310" s="69"/>
      <c r="AE310" s="69"/>
      <c r="AF310" s="69"/>
      <c r="AG310" s="69"/>
      <c r="AH310" s="69"/>
      <c r="AI310" s="69"/>
      <c r="AJ310" s="69"/>
      <c r="AK310" s="69"/>
      <c r="AL310" s="69"/>
      <c r="AM310" s="69"/>
      <c r="AN310" s="69"/>
      <c r="AO310" s="69"/>
      <c r="AP310" s="69"/>
      <c r="AQ310" s="69"/>
      <c r="AR310" s="69"/>
      <c r="AS310" s="69"/>
      <c r="AT310" s="69"/>
      <c r="AU310" s="69"/>
      <c r="AV310" s="69"/>
      <c r="AW310" s="69"/>
      <c r="AX310" s="69"/>
      <c r="AY310" s="69"/>
    </row>
    <row r="311" spans="1:51" s="70" customFormat="1" ht="13.8">
      <c r="A311" s="69"/>
      <c r="B311" s="69"/>
      <c r="C311" s="69"/>
      <c r="D311" s="69"/>
      <c r="E311" s="69"/>
      <c r="F311" s="69"/>
      <c r="G311" s="69"/>
      <c r="H311" s="69"/>
      <c r="I311" s="69"/>
      <c r="J311" s="69"/>
      <c r="K311" s="69"/>
      <c r="L311" s="69"/>
      <c r="M311" s="246"/>
      <c r="N311" s="246"/>
      <c r="O311" s="246"/>
      <c r="P311" s="246"/>
      <c r="Q311" s="246"/>
      <c r="R311" s="246"/>
      <c r="S311" s="69"/>
      <c r="T311" s="69"/>
      <c r="U311" s="69"/>
      <c r="V311" s="69"/>
      <c r="W311" s="69"/>
      <c r="X311" s="69"/>
      <c r="Y311" s="69"/>
      <c r="Z311" s="69"/>
      <c r="AA311" s="69"/>
      <c r="AB311" s="69"/>
      <c r="AC311" s="69"/>
      <c r="AD311" s="69"/>
      <c r="AE311" s="69"/>
      <c r="AF311" s="69"/>
      <c r="AG311" s="69"/>
      <c r="AH311" s="69"/>
      <c r="AI311" s="69"/>
      <c r="AJ311" s="69"/>
      <c r="AK311" s="69"/>
      <c r="AL311" s="69"/>
      <c r="AM311" s="69"/>
      <c r="AN311" s="69"/>
      <c r="AO311" s="69"/>
      <c r="AP311" s="69"/>
      <c r="AQ311" s="69"/>
      <c r="AR311" s="69"/>
      <c r="AS311" s="69"/>
      <c r="AT311" s="69"/>
      <c r="AU311" s="69"/>
      <c r="AV311" s="69"/>
      <c r="AW311" s="69"/>
      <c r="AX311" s="69"/>
      <c r="AY311" s="69"/>
    </row>
    <row r="312" spans="1:51" s="70" customFormat="1" ht="13.8">
      <c r="A312" s="69"/>
      <c r="B312" s="69"/>
      <c r="C312" s="69"/>
      <c r="D312" s="69"/>
      <c r="E312" s="69"/>
      <c r="F312" s="69"/>
      <c r="G312" s="69"/>
      <c r="H312" s="69"/>
      <c r="I312" s="69"/>
      <c r="J312" s="69"/>
      <c r="K312" s="69"/>
      <c r="L312" s="69"/>
      <c r="M312" s="246"/>
      <c r="N312" s="246"/>
      <c r="O312" s="246"/>
      <c r="P312" s="246"/>
      <c r="Q312" s="246"/>
      <c r="R312" s="246"/>
      <c r="S312" s="69"/>
      <c r="T312" s="69"/>
      <c r="U312" s="69"/>
      <c r="V312" s="69"/>
      <c r="W312" s="69"/>
      <c r="X312" s="69"/>
      <c r="Y312" s="69"/>
      <c r="Z312" s="69"/>
      <c r="AA312" s="69"/>
      <c r="AB312" s="69"/>
      <c r="AC312" s="69"/>
      <c r="AD312" s="69"/>
      <c r="AE312" s="69"/>
      <c r="AF312" s="69"/>
      <c r="AG312" s="69"/>
      <c r="AH312" s="69"/>
      <c r="AI312" s="69"/>
      <c r="AJ312" s="69"/>
      <c r="AK312" s="69"/>
      <c r="AL312" s="69"/>
      <c r="AM312" s="69"/>
      <c r="AN312" s="69"/>
      <c r="AO312" s="69"/>
      <c r="AP312" s="69"/>
      <c r="AQ312" s="69"/>
      <c r="AR312" s="69"/>
      <c r="AS312" s="69"/>
      <c r="AT312" s="69"/>
      <c r="AU312" s="69"/>
      <c r="AV312" s="69"/>
      <c r="AW312" s="69"/>
      <c r="AX312" s="69"/>
      <c r="AY312" s="69"/>
    </row>
    <row r="313" spans="1:51" s="70" customFormat="1" ht="13.8">
      <c r="A313" s="69"/>
      <c r="B313" s="69"/>
      <c r="C313" s="69"/>
      <c r="D313" s="69"/>
      <c r="E313" s="69"/>
      <c r="F313" s="69"/>
      <c r="G313" s="69"/>
      <c r="H313" s="69"/>
      <c r="I313" s="69"/>
      <c r="J313" s="69"/>
      <c r="K313" s="69"/>
      <c r="L313" s="69"/>
      <c r="M313" s="246"/>
      <c r="N313" s="246"/>
      <c r="O313" s="246"/>
      <c r="P313" s="246"/>
      <c r="Q313" s="246"/>
      <c r="R313" s="246"/>
      <c r="S313" s="69"/>
      <c r="T313" s="69"/>
      <c r="U313" s="69"/>
      <c r="V313" s="69"/>
      <c r="W313" s="69"/>
      <c r="X313" s="69"/>
      <c r="Y313" s="69"/>
      <c r="Z313" s="69"/>
      <c r="AA313" s="69"/>
      <c r="AB313" s="69"/>
      <c r="AC313" s="69"/>
      <c r="AD313" s="69"/>
      <c r="AE313" s="69"/>
      <c r="AF313" s="69"/>
      <c r="AG313" s="69"/>
      <c r="AH313" s="69"/>
      <c r="AI313" s="69"/>
      <c r="AJ313" s="69"/>
      <c r="AK313" s="69"/>
      <c r="AL313" s="69"/>
      <c r="AM313" s="69"/>
      <c r="AN313" s="69"/>
      <c r="AO313" s="69"/>
      <c r="AP313" s="69"/>
      <c r="AQ313" s="69"/>
      <c r="AR313" s="69"/>
      <c r="AS313" s="69"/>
      <c r="AT313" s="69"/>
      <c r="AU313" s="69"/>
      <c r="AV313" s="69"/>
      <c r="AW313" s="69"/>
      <c r="AX313" s="69"/>
      <c r="AY313" s="69"/>
    </row>
    <row r="314" spans="1:51" s="70" customFormat="1" ht="13.8">
      <c r="A314" s="69"/>
      <c r="B314" s="69"/>
      <c r="C314" s="69"/>
      <c r="D314" s="69"/>
      <c r="E314" s="69"/>
      <c r="F314" s="69"/>
      <c r="G314" s="69"/>
      <c r="H314" s="69"/>
      <c r="I314" s="69"/>
      <c r="J314" s="69"/>
      <c r="K314" s="69"/>
      <c r="L314" s="69"/>
      <c r="M314" s="246"/>
      <c r="N314" s="246"/>
      <c r="O314" s="246"/>
      <c r="P314" s="246"/>
      <c r="Q314" s="246"/>
      <c r="R314" s="246"/>
      <c r="S314" s="69"/>
      <c r="T314" s="69"/>
      <c r="U314" s="69"/>
      <c r="V314" s="69"/>
      <c r="W314" s="69"/>
      <c r="X314" s="69"/>
      <c r="Y314" s="69"/>
      <c r="Z314" s="69"/>
      <c r="AA314" s="69"/>
      <c r="AB314" s="69"/>
      <c r="AC314" s="69"/>
      <c r="AD314" s="69"/>
      <c r="AE314" s="69"/>
      <c r="AF314" s="69"/>
      <c r="AG314" s="69"/>
      <c r="AH314" s="69"/>
      <c r="AI314" s="69"/>
      <c r="AJ314" s="69"/>
      <c r="AK314" s="69"/>
      <c r="AL314" s="69"/>
      <c r="AM314" s="69"/>
      <c r="AN314" s="69"/>
      <c r="AO314" s="69"/>
      <c r="AP314" s="69"/>
      <c r="AQ314" s="69"/>
      <c r="AR314" s="69"/>
      <c r="AS314" s="69"/>
      <c r="AT314" s="69"/>
      <c r="AU314" s="69"/>
      <c r="AV314" s="69"/>
      <c r="AW314" s="69"/>
      <c r="AX314" s="69"/>
      <c r="AY314" s="69"/>
    </row>
    <row r="315" spans="1:51" s="70" customFormat="1" ht="13.8">
      <c r="A315" s="69"/>
      <c r="B315" s="69"/>
      <c r="C315" s="69"/>
      <c r="D315" s="69"/>
      <c r="E315" s="69"/>
      <c r="F315" s="69"/>
      <c r="G315" s="69"/>
      <c r="H315" s="69"/>
      <c r="I315" s="69"/>
      <c r="J315" s="69"/>
      <c r="K315" s="69"/>
      <c r="L315" s="69"/>
      <c r="M315" s="246"/>
      <c r="N315" s="246"/>
      <c r="O315" s="246"/>
      <c r="P315" s="246"/>
      <c r="Q315" s="246"/>
      <c r="R315" s="246"/>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c r="AR315" s="69"/>
      <c r="AS315" s="69"/>
      <c r="AT315" s="69"/>
      <c r="AU315" s="69"/>
      <c r="AV315" s="69"/>
      <c r="AW315" s="69"/>
      <c r="AX315" s="69"/>
      <c r="AY315" s="69"/>
    </row>
    <row r="316" spans="1:51" s="70" customFormat="1" ht="13.8">
      <c r="A316" s="69"/>
      <c r="B316" s="69"/>
      <c r="C316" s="69"/>
      <c r="D316" s="69"/>
      <c r="E316" s="69"/>
      <c r="F316" s="69"/>
      <c r="G316" s="69"/>
      <c r="H316" s="69"/>
      <c r="I316" s="69"/>
      <c r="J316" s="69"/>
      <c r="K316" s="69"/>
      <c r="L316" s="69"/>
      <c r="M316" s="246"/>
      <c r="N316" s="246"/>
      <c r="O316" s="246"/>
      <c r="P316" s="246"/>
      <c r="Q316" s="246"/>
      <c r="R316" s="246"/>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69"/>
      <c r="AS316" s="69"/>
      <c r="AT316" s="69"/>
      <c r="AU316" s="69"/>
      <c r="AV316" s="69"/>
      <c r="AW316" s="69"/>
      <c r="AX316" s="69"/>
      <c r="AY316" s="69"/>
    </row>
    <row r="317" spans="1:51" s="70" customFormat="1" ht="13.8">
      <c r="A317" s="69"/>
      <c r="B317" s="69"/>
      <c r="C317" s="69"/>
      <c r="D317" s="69"/>
      <c r="E317" s="69"/>
      <c r="F317" s="69"/>
      <c r="G317" s="69"/>
      <c r="H317" s="69"/>
      <c r="I317" s="69"/>
      <c r="J317" s="69"/>
      <c r="K317" s="69"/>
      <c r="L317" s="69"/>
      <c r="M317" s="246"/>
      <c r="N317" s="246"/>
      <c r="O317" s="246"/>
      <c r="P317" s="246"/>
      <c r="Q317" s="246"/>
      <c r="R317" s="246"/>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69"/>
      <c r="AP317" s="69"/>
      <c r="AQ317" s="69"/>
      <c r="AR317" s="69"/>
      <c r="AS317" s="69"/>
      <c r="AT317" s="69"/>
      <c r="AU317" s="69"/>
      <c r="AV317" s="69"/>
      <c r="AW317" s="69"/>
      <c r="AX317" s="69"/>
      <c r="AY317" s="69"/>
    </row>
    <row r="318" spans="1:51" s="70" customFormat="1" ht="13.8">
      <c r="A318" s="69"/>
      <c r="B318" s="69"/>
      <c r="C318" s="69"/>
      <c r="D318" s="69"/>
      <c r="E318" s="69"/>
      <c r="F318" s="69"/>
      <c r="G318" s="69"/>
      <c r="H318" s="69"/>
      <c r="I318" s="69"/>
      <c r="J318" s="69"/>
      <c r="K318" s="69"/>
      <c r="L318" s="69"/>
      <c r="M318" s="246"/>
      <c r="N318" s="246"/>
      <c r="O318" s="246"/>
      <c r="P318" s="246"/>
      <c r="Q318" s="246"/>
      <c r="R318" s="246"/>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c r="AR318" s="69"/>
      <c r="AS318" s="69"/>
      <c r="AT318" s="69"/>
      <c r="AU318" s="69"/>
      <c r="AV318" s="69"/>
      <c r="AW318" s="69"/>
      <c r="AX318" s="69"/>
      <c r="AY318" s="69"/>
    </row>
    <row r="319" spans="1:51" s="70" customFormat="1" ht="13.8">
      <c r="A319" s="69"/>
      <c r="B319" s="69"/>
      <c r="C319" s="69"/>
      <c r="D319" s="69"/>
      <c r="E319" s="69"/>
      <c r="F319" s="69"/>
      <c r="G319" s="69"/>
      <c r="H319" s="69"/>
      <c r="I319" s="69"/>
      <c r="J319" s="69"/>
      <c r="K319" s="69"/>
      <c r="L319" s="69"/>
      <c r="M319" s="246"/>
      <c r="N319" s="246"/>
      <c r="O319" s="246"/>
      <c r="P319" s="246"/>
      <c r="Q319" s="246"/>
      <c r="R319" s="246"/>
      <c r="S319" s="69"/>
      <c r="T319" s="69"/>
      <c r="U319" s="69"/>
      <c r="V319" s="69"/>
      <c r="W319" s="69"/>
      <c r="X319" s="69"/>
      <c r="Y319" s="69"/>
      <c r="Z319" s="69"/>
      <c r="AA319" s="69"/>
      <c r="AB319" s="69"/>
      <c r="AC319" s="69"/>
      <c r="AD319" s="69"/>
      <c r="AE319" s="69"/>
      <c r="AF319" s="69"/>
      <c r="AG319" s="69"/>
      <c r="AH319" s="69"/>
      <c r="AI319" s="69"/>
      <c r="AJ319" s="69"/>
      <c r="AK319" s="69"/>
      <c r="AL319" s="69"/>
      <c r="AM319" s="69"/>
      <c r="AN319" s="69"/>
      <c r="AO319" s="69"/>
      <c r="AP319" s="69"/>
      <c r="AQ319" s="69"/>
      <c r="AR319" s="69"/>
      <c r="AS319" s="69"/>
      <c r="AT319" s="69"/>
      <c r="AU319" s="69"/>
      <c r="AV319" s="69"/>
      <c r="AW319" s="69"/>
      <c r="AX319" s="69"/>
      <c r="AY319" s="69"/>
    </row>
    <row r="320" spans="1:51" s="70" customFormat="1" ht="13.8">
      <c r="A320" s="69"/>
      <c r="B320" s="69"/>
      <c r="C320" s="69"/>
      <c r="D320" s="69"/>
      <c r="E320" s="69"/>
      <c r="F320" s="69"/>
      <c r="G320" s="69"/>
      <c r="H320" s="69"/>
      <c r="I320" s="69"/>
      <c r="J320" s="69"/>
      <c r="K320" s="69"/>
      <c r="L320" s="69"/>
      <c r="M320" s="246"/>
      <c r="N320" s="246"/>
      <c r="O320" s="246"/>
      <c r="P320" s="246"/>
      <c r="Q320" s="246"/>
      <c r="R320" s="246"/>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c r="AR320" s="69"/>
      <c r="AS320" s="69"/>
      <c r="AT320" s="69"/>
      <c r="AU320" s="69"/>
      <c r="AV320" s="69"/>
      <c r="AW320" s="69"/>
      <c r="AX320" s="69"/>
      <c r="AY320" s="69"/>
    </row>
    <row r="321" spans="1:51" s="70" customFormat="1" ht="13.8">
      <c r="A321" s="69"/>
      <c r="B321" s="69"/>
      <c r="C321" s="69"/>
      <c r="D321" s="69"/>
      <c r="E321" s="69"/>
      <c r="F321" s="69"/>
      <c r="G321" s="69"/>
      <c r="H321" s="69"/>
      <c r="I321" s="69"/>
      <c r="J321" s="69"/>
      <c r="K321" s="69"/>
      <c r="L321" s="69"/>
      <c r="M321" s="246"/>
      <c r="N321" s="246"/>
      <c r="O321" s="246"/>
      <c r="P321" s="246"/>
      <c r="Q321" s="246"/>
      <c r="R321" s="246"/>
      <c r="S321" s="69"/>
      <c r="T321" s="69"/>
      <c r="U321" s="69"/>
      <c r="V321" s="69"/>
      <c r="W321" s="69"/>
      <c r="X321" s="69"/>
      <c r="Y321" s="69"/>
      <c r="Z321" s="69"/>
      <c r="AA321" s="69"/>
      <c r="AB321" s="69"/>
      <c r="AC321" s="69"/>
      <c r="AD321" s="69"/>
      <c r="AE321" s="69"/>
      <c r="AF321" s="69"/>
      <c r="AG321" s="69"/>
      <c r="AH321" s="69"/>
      <c r="AI321" s="69"/>
      <c r="AJ321" s="69"/>
      <c r="AK321" s="69"/>
      <c r="AL321" s="69"/>
      <c r="AM321" s="69"/>
      <c r="AN321" s="69"/>
      <c r="AO321" s="69"/>
      <c r="AP321" s="69"/>
      <c r="AQ321" s="69"/>
      <c r="AR321" s="69"/>
      <c r="AS321" s="69"/>
      <c r="AT321" s="69"/>
      <c r="AU321" s="69"/>
      <c r="AV321" s="69"/>
      <c r="AW321" s="69"/>
      <c r="AX321" s="69"/>
      <c r="AY321" s="69"/>
    </row>
    <row r="322" spans="1:51" s="70" customFormat="1" ht="13.8">
      <c r="A322" s="69"/>
      <c r="B322" s="69"/>
      <c r="C322" s="69"/>
      <c r="D322" s="69"/>
      <c r="E322" s="69"/>
      <c r="F322" s="69"/>
      <c r="G322" s="69"/>
      <c r="H322" s="69"/>
      <c r="I322" s="69"/>
      <c r="J322" s="69"/>
      <c r="K322" s="69"/>
      <c r="L322" s="69"/>
      <c r="M322" s="246"/>
      <c r="N322" s="246"/>
      <c r="O322" s="246"/>
      <c r="P322" s="246"/>
      <c r="Q322" s="246"/>
      <c r="R322" s="246"/>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c r="AR322" s="69"/>
      <c r="AS322" s="69"/>
      <c r="AT322" s="69"/>
      <c r="AU322" s="69"/>
      <c r="AV322" s="69"/>
      <c r="AW322" s="69"/>
      <c r="AX322" s="69"/>
      <c r="AY322" s="69"/>
    </row>
    <row r="323" spans="1:51" s="70" customFormat="1" ht="13.8">
      <c r="A323" s="69"/>
      <c r="B323" s="69"/>
      <c r="C323" s="69"/>
      <c r="D323" s="69"/>
      <c r="E323" s="69"/>
      <c r="F323" s="69"/>
      <c r="G323" s="69"/>
      <c r="H323" s="69"/>
      <c r="I323" s="69"/>
      <c r="J323" s="69"/>
      <c r="K323" s="69"/>
      <c r="L323" s="69"/>
      <c r="M323" s="246"/>
      <c r="N323" s="246"/>
      <c r="O323" s="246"/>
      <c r="P323" s="246"/>
      <c r="Q323" s="246"/>
      <c r="R323" s="246"/>
      <c r="S323" s="69"/>
      <c r="T323" s="69"/>
      <c r="U323" s="69"/>
      <c r="V323" s="69"/>
      <c r="W323" s="69"/>
      <c r="X323" s="69"/>
      <c r="Y323" s="69"/>
      <c r="Z323" s="69"/>
      <c r="AA323" s="69"/>
      <c r="AB323" s="69"/>
      <c r="AC323" s="69"/>
      <c r="AD323" s="69"/>
      <c r="AE323" s="69"/>
      <c r="AF323" s="69"/>
      <c r="AG323" s="69"/>
      <c r="AH323" s="69"/>
      <c r="AI323" s="69"/>
      <c r="AJ323" s="69"/>
      <c r="AK323" s="69"/>
      <c r="AL323" s="69"/>
      <c r="AM323" s="69"/>
      <c r="AN323" s="69"/>
      <c r="AO323" s="69"/>
      <c r="AP323" s="69"/>
      <c r="AQ323" s="69"/>
      <c r="AR323" s="69"/>
      <c r="AS323" s="69"/>
      <c r="AT323" s="69"/>
      <c r="AU323" s="69"/>
      <c r="AV323" s="69"/>
      <c r="AW323" s="69"/>
      <c r="AX323" s="69"/>
      <c r="AY323" s="69"/>
    </row>
    <row r="324" spans="1:51" s="70" customFormat="1" ht="13.8">
      <c r="A324" s="69"/>
      <c r="B324" s="69"/>
      <c r="C324" s="69"/>
      <c r="D324" s="69"/>
      <c r="E324" s="69"/>
      <c r="F324" s="69"/>
      <c r="G324" s="69"/>
      <c r="H324" s="69"/>
      <c r="I324" s="69"/>
      <c r="J324" s="69"/>
      <c r="K324" s="69"/>
      <c r="L324" s="69"/>
      <c r="M324" s="246"/>
      <c r="N324" s="246"/>
      <c r="O324" s="246"/>
      <c r="P324" s="246"/>
      <c r="Q324" s="246"/>
      <c r="R324" s="246"/>
      <c r="S324" s="69"/>
      <c r="T324" s="69"/>
      <c r="U324" s="69"/>
      <c r="V324" s="69"/>
      <c r="W324" s="69"/>
      <c r="X324" s="69"/>
      <c r="Y324" s="69"/>
      <c r="Z324" s="69"/>
      <c r="AA324" s="69"/>
      <c r="AB324" s="69"/>
      <c r="AC324" s="69"/>
      <c r="AD324" s="69"/>
      <c r="AE324" s="69"/>
      <c r="AF324" s="69"/>
      <c r="AG324" s="69"/>
      <c r="AH324" s="69"/>
      <c r="AI324" s="69"/>
      <c r="AJ324" s="69"/>
      <c r="AK324" s="69"/>
      <c r="AL324" s="69"/>
      <c r="AM324" s="69"/>
      <c r="AN324" s="69"/>
      <c r="AO324" s="69"/>
      <c r="AP324" s="69"/>
      <c r="AQ324" s="69"/>
      <c r="AR324" s="69"/>
      <c r="AS324" s="69"/>
      <c r="AT324" s="69"/>
      <c r="AU324" s="69"/>
      <c r="AV324" s="69"/>
      <c r="AW324" s="69"/>
      <c r="AX324" s="69"/>
      <c r="AY324" s="69"/>
    </row>
    <row r="325" spans="1:51" s="70" customFormat="1" ht="13.8">
      <c r="A325" s="69"/>
      <c r="B325" s="69"/>
      <c r="C325" s="69"/>
      <c r="D325" s="69"/>
      <c r="E325" s="69"/>
      <c r="F325" s="69"/>
      <c r="G325" s="69"/>
      <c r="H325" s="69"/>
      <c r="I325" s="69"/>
      <c r="J325" s="69"/>
      <c r="K325" s="69"/>
      <c r="L325" s="69"/>
      <c r="M325" s="246"/>
      <c r="N325" s="246"/>
      <c r="O325" s="246"/>
      <c r="P325" s="246"/>
      <c r="Q325" s="246"/>
      <c r="R325" s="246"/>
      <c r="S325" s="69"/>
      <c r="T325" s="69"/>
      <c r="U325" s="69"/>
      <c r="V325" s="69"/>
      <c r="W325" s="69"/>
      <c r="X325" s="69"/>
      <c r="Y325" s="69"/>
      <c r="Z325" s="69"/>
      <c r="AA325" s="69"/>
      <c r="AB325" s="69"/>
      <c r="AC325" s="69"/>
      <c r="AD325" s="69"/>
      <c r="AE325" s="69"/>
      <c r="AF325" s="69"/>
      <c r="AG325" s="69"/>
      <c r="AH325" s="69"/>
      <c r="AI325" s="69"/>
      <c r="AJ325" s="69"/>
      <c r="AK325" s="69"/>
      <c r="AL325" s="69"/>
      <c r="AM325" s="69"/>
      <c r="AN325" s="69"/>
      <c r="AO325" s="69"/>
      <c r="AP325" s="69"/>
      <c r="AQ325" s="69"/>
      <c r="AR325" s="69"/>
      <c r="AS325" s="69"/>
      <c r="AT325" s="69"/>
      <c r="AU325" s="69"/>
      <c r="AV325" s="69"/>
      <c r="AW325" s="69"/>
      <c r="AX325" s="69"/>
      <c r="AY325" s="69"/>
    </row>
    <row r="326" spans="1:51" s="70" customFormat="1" ht="13.8">
      <c r="A326" s="69"/>
      <c r="B326" s="69"/>
      <c r="C326" s="69"/>
      <c r="D326" s="69"/>
      <c r="E326" s="69"/>
      <c r="F326" s="69"/>
      <c r="G326" s="69"/>
      <c r="H326" s="69"/>
      <c r="I326" s="69"/>
      <c r="J326" s="69"/>
      <c r="K326" s="69"/>
      <c r="L326" s="69"/>
      <c r="M326" s="246"/>
      <c r="N326" s="246"/>
      <c r="O326" s="246"/>
      <c r="P326" s="246"/>
      <c r="Q326" s="246"/>
      <c r="R326" s="246"/>
      <c r="S326" s="69"/>
      <c r="T326" s="69"/>
      <c r="U326" s="69"/>
      <c r="V326" s="69"/>
      <c r="W326" s="69"/>
      <c r="X326" s="69"/>
      <c r="Y326" s="69"/>
      <c r="Z326" s="69"/>
      <c r="AA326" s="69"/>
      <c r="AB326" s="69"/>
      <c r="AC326" s="69"/>
      <c r="AD326" s="69"/>
      <c r="AE326" s="69"/>
      <c r="AF326" s="69"/>
      <c r="AG326" s="69"/>
      <c r="AH326" s="69"/>
      <c r="AI326" s="69"/>
      <c r="AJ326" s="69"/>
      <c r="AK326" s="69"/>
      <c r="AL326" s="69"/>
      <c r="AM326" s="69"/>
      <c r="AN326" s="69"/>
      <c r="AO326" s="69"/>
      <c r="AP326" s="69"/>
      <c r="AQ326" s="69"/>
      <c r="AR326" s="69"/>
      <c r="AS326" s="69"/>
      <c r="AT326" s="69"/>
      <c r="AU326" s="69"/>
      <c r="AV326" s="69"/>
      <c r="AW326" s="69"/>
      <c r="AX326" s="69"/>
      <c r="AY326" s="69"/>
    </row>
    <row r="327" spans="1:51" s="70" customFormat="1" ht="13.8">
      <c r="A327" s="69"/>
      <c r="B327" s="69"/>
      <c r="C327" s="69"/>
      <c r="D327" s="69"/>
      <c r="E327" s="69"/>
      <c r="F327" s="69"/>
      <c r="G327" s="69"/>
      <c r="H327" s="69"/>
      <c r="I327" s="69"/>
      <c r="J327" s="69"/>
      <c r="K327" s="69"/>
      <c r="L327" s="69"/>
      <c r="M327" s="246"/>
      <c r="N327" s="246"/>
      <c r="O327" s="246"/>
      <c r="P327" s="246"/>
      <c r="Q327" s="246"/>
      <c r="R327" s="246"/>
      <c r="S327" s="69"/>
      <c r="T327" s="69"/>
      <c r="U327" s="69"/>
      <c r="V327" s="69"/>
      <c r="W327" s="69"/>
      <c r="X327" s="69"/>
      <c r="Y327" s="69"/>
      <c r="Z327" s="69"/>
      <c r="AA327" s="69"/>
      <c r="AB327" s="69"/>
      <c r="AC327" s="69"/>
      <c r="AD327" s="69"/>
      <c r="AE327" s="69"/>
      <c r="AF327" s="69"/>
      <c r="AG327" s="69"/>
      <c r="AH327" s="69"/>
      <c r="AI327" s="69"/>
      <c r="AJ327" s="69"/>
      <c r="AK327" s="69"/>
      <c r="AL327" s="69"/>
      <c r="AM327" s="69"/>
      <c r="AN327" s="69"/>
      <c r="AO327" s="69"/>
      <c r="AP327" s="69"/>
      <c r="AQ327" s="69"/>
      <c r="AR327" s="69"/>
      <c r="AS327" s="69"/>
      <c r="AT327" s="69"/>
      <c r="AU327" s="69"/>
      <c r="AV327" s="69"/>
      <c r="AW327" s="69"/>
      <c r="AX327" s="69"/>
      <c r="AY327" s="69"/>
    </row>
    <row r="328" spans="1:51" s="70" customFormat="1" ht="13.8">
      <c r="A328" s="69"/>
      <c r="B328" s="69"/>
      <c r="C328" s="69"/>
      <c r="D328" s="69"/>
      <c r="E328" s="69"/>
      <c r="F328" s="69"/>
      <c r="G328" s="69"/>
      <c r="H328" s="69"/>
      <c r="I328" s="69"/>
      <c r="J328" s="69"/>
      <c r="K328" s="69"/>
      <c r="L328" s="69"/>
      <c r="M328" s="246"/>
      <c r="N328" s="246"/>
      <c r="O328" s="246"/>
      <c r="P328" s="246"/>
      <c r="Q328" s="246"/>
      <c r="R328" s="246"/>
      <c r="S328" s="69"/>
      <c r="T328" s="69"/>
      <c r="U328" s="69"/>
      <c r="V328" s="69"/>
      <c r="W328" s="69"/>
      <c r="X328" s="69"/>
      <c r="Y328" s="69"/>
      <c r="Z328" s="69"/>
      <c r="AA328" s="69"/>
      <c r="AB328" s="69"/>
      <c r="AC328" s="69"/>
      <c r="AD328" s="69"/>
      <c r="AE328" s="69"/>
      <c r="AF328" s="69"/>
      <c r="AG328" s="69"/>
      <c r="AH328" s="69"/>
      <c r="AI328" s="69"/>
      <c r="AJ328" s="69"/>
      <c r="AK328" s="69"/>
      <c r="AL328" s="69"/>
      <c r="AM328" s="69"/>
      <c r="AN328" s="69"/>
      <c r="AO328" s="69"/>
      <c r="AP328" s="69"/>
      <c r="AQ328" s="69"/>
      <c r="AR328" s="69"/>
      <c r="AS328" s="69"/>
      <c r="AT328" s="69"/>
      <c r="AU328" s="69"/>
      <c r="AV328" s="69"/>
      <c r="AW328" s="69"/>
      <c r="AX328" s="69"/>
      <c r="AY328" s="69"/>
    </row>
    <row r="329" spans="1:51" s="70" customFormat="1" ht="13.8">
      <c r="A329" s="69"/>
      <c r="B329" s="69"/>
      <c r="C329" s="69"/>
      <c r="D329" s="69"/>
      <c r="E329" s="69"/>
      <c r="F329" s="69"/>
      <c r="G329" s="69"/>
      <c r="H329" s="69"/>
      <c r="I329" s="69"/>
      <c r="J329" s="69"/>
      <c r="K329" s="69"/>
      <c r="L329" s="69"/>
      <c r="M329" s="246"/>
      <c r="N329" s="246"/>
      <c r="O329" s="246"/>
      <c r="P329" s="246"/>
      <c r="Q329" s="246"/>
      <c r="R329" s="246"/>
      <c r="S329" s="69"/>
      <c r="T329" s="69"/>
      <c r="U329" s="69"/>
      <c r="V329" s="69"/>
      <c r="W329" s="69"/>
      <c r="X329" s="69"/>
      <c r="Y329" s="69"/>
      <c r="Z329" s="69"/>
      <c r="AA329" s="69"/>
      <c r="AB329" s="69"/>
      <c r="AC329" s="69"/>
      <c r="AD329" s="69"/>
      <c r="AE329" s="69"/>
      <c r="AF329" s="69"/>
      <c r="AG329" s="69"/>
      <c r="AH329" s="69"/>
      <c r="AI329" s="69"/>
      <c r="AJ329" s="69"/>
      <c r="AK329" s="69"/>
      <c r="AL329" s="69"/>
      <c r="AM329" s="69"/>
      <c r="AN329" s="69"/>
      <c r="AO329" s="69"/>
      <c r="AP329" s="69"/>
      <c r="AQ329" s="69"/>
      <c r="AR329" s="69"/>
      <c r="AS329" s="69"/>
      <c r="AT329" s="69"/>
      <c r="AU329" s="69"/>
      <c r="AV329" s="69"/>
      <c r="AW329" s="69"/>
      <c r="AX329" s="69"/>
      <c r="AY329" s="69"/>
    </row>
    <row r="330" spans="1:51" s="70" customFormat="1" ht="13.8">
      <c r="A330" s="69"/>
      <c r="B330" s="69"/>
      <c r="C330" s="69"/>
      <c r="D330" s="69"/>
      <c r="E330" s="69"/>
      <c r="F330" s="69"/>
      <c r="G330" s="69"/>
      <c r="H330" s="69"/>
      <c r="I330" s="69"/>
      <c r="J330" s="69"/>
      <c r="K330" s="69"/>
      <c r="L330" s="69"/>
      <c r="M330" s="246"/>
      <c r="N330" s="246"/>
      <c r="O330" s="246"/>
      <c r="P330" s="246"/>
      <c r="Q330" s="246"/>
      <c r="R330" s="246"/>
      <c r="S330" s="69"/>
      <c r="T330" s="69"/>
      <c r="U330" s="69"/>
      <c r="V330" s="69"/>
      <c r="W330" s="69"/>
      <c r="X330" s="69"/>
      <c r="Y330" s="69"/>
      <c r="Z330" s="69"/>
      <c r="AA330" s="69"/>
      <c r="AB330" s="69"/>
      <c r="AC330" s="69"/>
      <c r="AD330" s="69"/>
      <c r="AE330" s="69"/>
      <c r="AF330" s="69"/>
      <c r="AG330" s="69"/>
      <c r="AH330" s="69"/>
      <c r="AI330" s="69"/>
      <c r="AJ330" s="69"/>
      <c r="AK330" s="69"/>
      <c r="AL330" s="69"/>
      <c r="AM330" s="69"/>
      <c r="AN330" s="69"/>
      <c r="AO330" s="69"/>
      <c r="AP330" s="69"/>
      <c r="AQ330" s="69"/>
      <c r="AR330" s="69"/>
      <c r="AS330" s="69"/>
      <c r="AT330" s="69"/>
      <c r="AU330" s="69"/>
      <c r="AV330" s="69"/>
      <c r="AW330" s="69"/>
      <c r="AX330" s="69"/>
      <c r="AY330" s="69"/>
    </row>
    <row r="331" spans="1:51" s="70" customFormat="1" ht="13.8">
      <c r="A331" s="69"/>
      <c r="B331" s="69"/>
      <c r="C331" s="69"/>
      <c r="D331" s="69"/>
      <c r="E331" s="69"/>
      <c r="F331" s="69"/>
      <c r="G331" s="69"/>
      <c r="H331" s="69"/>
      <c r="I331" s="69"/>
      <c r="J331" s="69"/>
      <c r="K331" s="69"/>
      <c r="L331" s="69"/>
      <c r="M331" s="246"/>
      <c r="N331" s="246"/>
      <c r="O331" s="246"/>
      <c r="P331" s="246"/>
      <c r="Q331" s="246"/>
      <c r="R331" s="246"/>
      <c r="S331" s="69"/>
      <c r="T331" s="69"/>
      <c r="U331" s="69"/>
      <c r="V331" s="69"/>
      <c r="W331" s="69"/>
      <c r="X331" s="69"/>
      <c r="Y331" s="69"/>
      <c r="Z331" s="69"/>
      <c r="AA331" s="69"/>
      <c r="AB331" s="69"/>
      <c r="AC331" s="69"/>
      <c r="AD331" s="69"/>
      <c r="AE331" s="69"/>
      <c r="AF331" s="69"/>
      <c r="AG331" s="69"/>
      <c r="AH331" s="69"/>
      <c r="AI331" s="69"/>
      <c r="AJ331" s="69"/>
      <c r="AK331" s="69"/>
      <c r="AL331" s="69"/>
      <c r="AM331" s="69"/>
      <c r="AN331" s="69"/>
      <c r="AO331" s="69"/>
      <c r="AP331" s="69"/>
      <c r="AQ331" s="69"/>
      <c r="AR331" s="69"/>
      <c r="AS331" s="69"/>
      <c r="AT331" s="69"/>
      <c r="AU331" s="69"/>
      <c r="AV331" s="69"/>
      <c r="AW331" s="69"/>
      <c r="AX331" s="69"/>
      <c r="AY331" s="69"/>
    </row>
    <row r="332" spans="1:51" s="70" customFormat="1" ht="13.8">
      <c r="A332" s="69"/>
      <c r="B332" s="69"/>
      <c r="C332" s="69"/>
      <c r="D332" s="69"/>
      <c r="E332" s="69"/>
      <c r="F332" s="69"/>
      <c r="G332" s="69"/>
      <c r="H332" s="69"/>
      <c r="I332" s="69"/>
      <c r="J332" s="69"/>
      <c r="K332" s="69"/>
      <c r="L332" s="69"/>
      <c r="M332" s="246"/>
      <c r="N332" s="246"/>
      <c r="O332" s="246"/>
      <c r="P332" s="246"/>
      <c r="Q332" s="246"/>
      <c r="R332" s="246"/>
      <c r="S332" s="69"/>
      <c r="T332" s="69"/>
      <c r="U332" s="69"/>
      <c r="V332" s="69"/>
      <c r="W332" s="69"/>
      <c r="X332" s="69"/>
      <c r="Y332" s="69"/>
      <c r="Z332" s="69"/>
      <c r="AA332" s="69"/>
      <c r="AB332" s="69"/>
      <c r="AC332" s="69"/>
      <c r="AD332" s="69"/>
      <c r="AE332" s="69"/>
      <c r="AF332" s="69"/>
      <c r="AG332" s="69"/>
      <c r="AH332" s="69"/>
      <c r="AI332" s="69"/>
      <c r="AJ332" s="69"/>
      <c r="AK332" s="69"/>
      <c r="AL332" s="69"/>
      <c r="AM332" s="69"/>
      <c r="AN332" s="69"/>
      <c r="AO332" s="69"/>
      <c r="AP332" s="69"/>
      <c r="AQ332" s="69"/>
      <c r="AR332" s="69"/>
      <c r="AS332" s="69"/>
      <c r="AT332" s="69"/>
      <c r="AU332" s="69"/>
      <c r="AV332" s="69"/>
      <c r="AW332" s="69"/>
      <c r="AX332" s="69"/>
      <c r="AY332" s="69"/>
    </row>
    <row r="333" spans="1:51" s="70" customFormat="1" ht="13.8">
      <c r="A333" s="69"/>
      <c r="B333" s="69"/>
      <c r="C333" s="69"/>
      <c r="D333" s="69"/>
      <c r="E333" s="69"/>
      <c r="F333" s="69"/>
      <c r="G333" s="69"/>
      <c r="H333" s="69"/>
      <c r="I333" s="69"/>
      <c r="J333" s="69"/>
      <c r="K333" s="69"/>
      <c r="L333" s="69"/>
      <c r="M333" s="246"/>
      <c r="N333" s="246"/>
      <c r="O333" s="246"/>
      <c r="P333" s="246"/>
      <c r="Q333" s="246"/>
      <c r="R333" s="246"/>
      <c r="S333" s="69"/>
      <c r="T333" s="69"/>
      <c r="U333" s="69"/>
      <c r="V333" s="69"/>
      <c r="W333" s="69"/>
      <c r="X333" s="69"/>
      <c r="Y333" s="69"/>
      <c r="Z333" s="69"/>
      <c r="AA333" s="69"/>
      <c r="AB333" s="69"/>
      <c r="AC333" s="69"/>
      <c r="AD333" s="69"/>
      <c r="AE333" s="69"/>
      <c r="AF333" s="69"/>
      <c r="AG333" s="69"/>
      <c r="AH333" s="69"/>
      <c r="AI333" s="69"/>
      <c r="AJ333" s="69"/>
      <c r="AK333" s="69"/>
      <c r="AL333" s="69"/>
      <c r="AM333" s="69"/>
      <c r="AN333" s="69"/>
      <c r="AO333" s="69"/>
      <c r="AP333" s="69"/>
      <c r="AQ333" s="69"/>
      <c r="AR333" s="69"/>
      <c r="AS333" s="69"/>
      <c r="AT333" s="69"/>
      <c r="AU333" s="69"/>
      <c r="AV333" s="69"/>
      <c r="AW333" s="69"/>
      <c r="AX333" s="69"/>
      <c r="AY333" s="69"/>
    </row>
    <row r="334" spans="1:51" s="70" customFormat="1" ht="13.8">
      <c r="A334" s="69"/>
      <c r="B334" s="69"/>
      <c r="C334" s="69"/>
      <c r="D334" s="69"/>
      <c r="E334" s="69"/>
      <c r="F334" s="69"/>
      <c r="G334" s="69"/>
      <c r="H334" s="69"/>
      <c r="I334" s="69"/>
      <c r="J334" s="69"/>
      <c r="K334" s="69"/>
      <c r="L334" s="69"/>
      <c r="M334" s="246"/>
      <c r="N334" s="246"/>
      <c r="O334" s="246"/>
      <c r="P334" s="246"/>
      <c r="Q334" s="246"/>
      <c r="R334" s="246"/>
      <c r="S334" s="69"/>
      <c r="T334" s="69"/>
      <c r="U334" s="69"/>
      <c r="V334" s="69"/>
      <c r="W334" s="69"/>
      <c r="X334" s="69"/>
      <c r="Y334" s="69"/>
      <c r="Z334" s="69"/>
      <c r="AA334" s="69"/>
      <c r="AB334" s="69"/>
      <c r="AC334" s="69"/>
      <c r="AD334" s="69"/>
      <c r="AE334" s="69"/>
      <c r="AF334" s="69"/>
      <c r="AG334" s="69"/>
      <c r="AH334" s="69"/>
      <c r="AI334" s="69"/>
      <c r="AJ334" s="69"/>
      <c r="AK334" s="69"/>
      <c r="AL334" s="69"/>
      <c r="AM334" s="69"/>
      <c r="AN334" s="69"/>
      <c r="AO334" s="69"/>
      <c r="AP334" s="69"/>
      <c r="AQ334" s="69"/>
      <c r="AR334" s="69"/>
      <c r="AS334" s="69"/>
      <c r="AT334" s="69"/>
      <c r="AU334" s="69"/>
      <c r="AV334" s="69"/>
      <c r="AW334" s="69"/>
      <c r="AX334" s="69"/>
      <c r="AY334" s="69"/>
    </row>
    <row r="335" spans="1:51" s="70" customFormat="1" ht="13.8">
      <c r="A335" s="69"/>
      <c r="B335" s="69"/>
      <c r="C335" s="69"/>
      <c r="D335" s="69"/>
      <c r="E335" s="69"/>
      <c r="F335" s="69"/>
      <c r="G335" s="69"/>
      <c r="H335" s="69"/>
      <c r="I335" s="69"/>
      <c r="J335" s="69"/>
      <c r="K335" s="69"/>
      <c r="L335" s="69"/>
      <c r="M335" s="246"/>
      <c r="N335" s="246"/>
      <c r="O335" s="246"/>
      <c r="P335" s="246"/>
      <c r="Q335" s="246"/>
      <c r="R335" s="246"/>
      <c r="S335" s="69"/>
      <c r="T335" s="69"/>
      <c r="U335" s="69"/>
      <c r="V335" s="69"/>
      <c r="W335" s="69"/>
      <c r="X335" s="69"/>
      <c r="Y335" s="69"/>
      <c r="Z335" s="69"/>
      <c r="AA335" s="69"/>
      <c r="AB335" s="69"/>
      <c r="AC335" s="69"/>
      <c r="AD335" s="69"/>
      <c r="AE335" s="69"/>
      <c r="AF335" s="69"/>
      <c r="AG335" s="69"/>
      <c r="AH335" s="69"/>
      <c r="AI335" s="69"/>
      <c r="AJ335" s="69"/>
      <c r="AK335" s="69"/>
      <c r="AL335" s="69"/>
      <c r="AM335" s="69"/>
      <c r="AN335" s="69"/>
      <c r="AO335" s="69"/>
      <c r="AP335" s="69"/>
      <c r="AQ335" s="69"/>
      <c r="AR335" s="69"/>
      <c r="AS335" s="69"/>
      <c r="AT335" s="69"/>
      <c r="AU335" s="69"/>
      <c r="AV335" s="69"/>
      <c r="AW335" s="69"/>
      <c r="AX335" s="69"/>
      <c r="AY335" s="69"/>
    </row>
    <row r="336" spans="1:51" s="70" customFormat="1" ht="13.8">
      <c r="A336" s="69"/>
      <c r="B336" s="69"/>
      <c r="C336" s="69"/>
      <c r="D336" s="69"/>
      <c r="E336" s="69"/>
      <c r="F336" s="69"/>
      <c r="G336" s="69"/>
      <c r="H336" s="69"/>
      <c r="I336" s="69"/>
      <c r="J336" s="69"/>
      <c r="K336" s="69"/>
      <c r="L336" s="69"/>
      <c r="M336" s="246"/>
      <c r="N336" s="246"/>
      <c r="O336" s="246"/>
      <c r="P336" s="246"/>
      <c r="Q336" s="246"/>
      <c r="R336" s="246"/>
      <c r="S336" s="69"/>
      <c r="T336" s="69"/>
      <c r="U336" s="69"/>
      <c r="V336" s="69"/>
      <c r="W336" s="69"/>
      <c r="X336" s="69"/>
      <c r="Y336" s="69"/>
      <c r="Z336" s="69"/>
      <c r="AA336" s="69"/>
      <c r="AB336" s="69"/>
      <c r="AC336" s="69"/>
      <c r="AD336" s="69"/>
      <c r="AE336" s="69"/>
      <c r="AF336" s="69"/>
      <c r="AG336" s="69"/>
      <c r="AH336" s="69"/>
      <c r="AI336" s="69"/>
      <c r="AJ336" s="69"/>
      <c r="AK336" s="69"/>
      <c r="AL336" s="69"/>
      <c r="AM336" s="69"/>
      <c r="AN336" s="69"/>
      <c r="AO336" s="69"/>
      <c r="AP336" s="69"/>
      <c r="AQ336" s="69"/>
      <c r="AR336" s="69"/>
      <c r="AS336" s="69"/>
      <c r="AT336" s="69"/>
      <c r="AU336" s="69"/>
      <c r="AV336" s="69"/>
      <c r="AW336" s="69"/>
      <c r="AX336" s="69"/>
      <c r="AY336" s="69"/>
    </row>
    <row r="337" spans="1:51" s="70" customFormat="1" ht="13.8">
      <c r="A337" s="69"/>
      <c r="B337" s="69"/>
      <c r="C337" s="69"/>
      <c r="D337" s="69"/>
      <c r="E337" s="69"/>
      <c r="F337" s="69"/>
      <c r="G337" s="69"/>
      <c r="H337" s="69"/>
      <c r="I337" s="69"/>
      <c r="J337" s="69"/>
      <c r="K337" s="69"/>
      <c r="L337" s="69"/>
      <c r="M337" s="246"/>
      <c r="N337" s="246"/>
      <c r="O337" s="246"/>
      <c r="P337" s="246"/>
      <c r="Q337" s="246"/>
      <c r="R337" s="246"/>
      <c r="S337" s="69"/>
      <c r="T337" s="69"/>
      <c r="U337" s="69"/>
      <c r="V337" s="69"/>
      <c r="W337" s="69"/>
      <c r="X337" s="69"/>
      <c r="Y337" s="69"/>
      <c r="Z337" s="69"/>
      <c r="AA337" s="69"/>
      <c r="AB337" s="69"/>
      <c r="AC337" s="69"/>
      <c r="AD337" s="69"/>
      <c r="AE337" s="69"/>
      <c r="AF337" s="69"/>
      <c r="AG337" s="69"/>
      <c r="AH337" s="69"/>
      <c r="AI337" s="69"/>
      <c r="AJ337" s="69"/>
      <c r="AK337" s="69"/>
      <c r="AL337" s="69"/>
      <c r="AM337" s="69"/>
      <c r="AN337" s="69"/>
      <c r="AO337" s="69"/>
      <c r="AP337" s="69"/>
      <c r="AQ337" s="69"/>
      <c r="AR337" s="69"/>
      <c r="AS337" s="69"/>
      <c r="AT337" s="69"/>
      <c r="AU337" s="69"/>
      <c r="AV337" s="69"/>
      <c r="AW337" s="69"/>
      <c r="AX337" s="69"/>
      <c r="AY337" s="69"/>
    </row>
    <row r="338" spans="1:51" s="70" customFormat="1" ht="13.8">
      <c r="A338" s="69"/>
      <c r="B338" s="69"/>
      <c r="C338" s="69"/>
      <c r="D338" s="69"/>
      <c r="E338" s="69"/>
      <c r="F338" s="69"/>
      <c r="G338" s="69"/>
      <c r="H338" s="69"/>
      <c r="I338" s="69"/>
      <c r="J338" s="69"/>
      <c r="K338" s="69"/>
      <c r="L338" s="69"/>
      <c r="M338" s="246"/>
      <c r="N338" s="246"/>
      <c r="O338" s="246"/>
      <c r="P338" s="246"/>
      <c r="Q338" s="246"/>
      <c r="R338" s="246"/>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row>
    <row r="339" spans="1:51" s="70" customFormat="1" ht="13.8">
      <c r="A339" s="69"/>
      <c r="B339" s="69"/>
      <c r="C339" s="69"/>
      <c r="D339" s="69"/>
      <c r="E339" s="69"/>
      <c r="F339" s="69"/>
      <c r="G339" s="69"/>
      <c r="H339" s="69"/>
      <c r="I339" s="69"/>
      <c r="J339" s="69"/>
      <c r="K339" s="69"/>
      <c r="L339" s="69"/>
      <c r="M339" s="246"/>
      <c r="N339" s="246"/>
      <c r="O339" s="246"/>
      <c r="P339" s="246"/>
      <c r="Q339" s="246"/>
      <c r="R339" s="246"/>
      <c r="S339" s="69"/>
      <c r="T339" s="69"/>
      <c r="U339" s="69"/>
      <c r="V339" s="69"/>
      <c r="W339" s="69"/>
      <c r="X339" s="69"/>
      <c r="Y339" s="69"/>
      <c r="Z339" s="69"/>
      <c r="AA339" s="69"/>
      <c r="AB339" s="69"/>
      <c r="AC339" s="69"/>
      <c r="AD339" s="69"/>
      <c r="AE339" s="69"/>
      <c r="AF339" s="69"/>
      <c r="AG339" s="69"/>
      <c r="AH339" s="69"/>
      <c r="AI339" s="69"/>
      <c r="AJ339" s="69"/>
      <c r="AK339" s="69"/>
      <c r="AL339" s="69"/>
      <c r="AM339" s="69"/>
      <c r="AN339" s="69"/>
      <c r="AO339" s="69"/>
      <c r="AP339" s="69"/>
      <c r="AQ339" s="69"/>
      <c r="AR339" s="69"/>
      <c r="AS339" s="69"/>
      <c r="AT339" s="69"/>
      <c r="AU339" s="69"/>
      <c r="AV339" s="69"/>
      <c r="AW339" s="69"/>
      <c r="AX339" s="69"/>
      <c r="AY339" s="69"/>
    </row>
    <row r="340" spans="1:51" s="70" customFormat="1" ht="13.8">
      <c r="A340" s="69"/>
      <c r="B340" s="69"/>
      <c r="C340" s="69"/>
      <c r="D340" s="69"/>
      <c r="E340" s="69"/>
      <c r="F340" s="69"/>
      <c r="G340" s="69"/>
      <c r="H340" s="69"/>
      <c r="I340" s="69"/>
      <c r="J340" s="69"/>
      <c r="K340" s="69"/>
      <c r="L340" s="69"/>
      <c r="M340" s="246"/>
      <c r="N340" s="246"/>
      <c r="O340" s="246"/>
      <c r="P340" s="246"/>
      <c r="Q340" s="246"/>
      <c r="R340" s="246"/>
      <c r="S340" s="69"/>
      <c r="T340" s="69"/>
      <c r="U340" s="69"/>
      <c r="V340" s="69"/>
      <c r="W340" s="69"/>
      <c r="X340" s="69"/>
      <c r="Y340" s="69"/>
      <c r="Z340" s="69"/>
      <c r="AA340" s="69"/>
      <c r="AB340" s="69"/>
      <c r="AC340" s="69"/>
      <c r="AD340" s="69"/>
      <c r="AE340" s="69"/>
      <c r="AF340" s="69"/>
      <c r="AG340" s="69"/>
      <c r="AH340" s="69"/>
      <c r="AI340" s="69"/>
      <c r="AJ340" s="69"/>
      <c r="AK340" s="69"/>
      <c r="AL340" s="69"/>
      <c r="AM340" s="69"/>
      <c r="AN340" s="69"/>
      <c r="AO340" s="69"/>
      <c r="AP340" s="69"/>
      <c r="AQ340" s="69"/>
      <c r="AR340" s="69"/>
      <c r="AS340" s="69"/>
      <c r="AT340" s="69"/>
      <c r="AU340" s="69"/>
      <c r="AV340" s="69"/>
      <c r="AW340" s="69"/>
      <c r="AX340" s="69"/>
      <c r="AY340" s="69"/>
    </row>
    <row r="341" spans="1:51" s="70" customFormat="1" ht="13.8">
      <c r="A341" s="69"/>
      <c r="B341" s="69"/>
      <c r="C341" s="69"/>
      <c r="D341" s="69"/>
      <c r="E341" s="69"/>
      <c r="F341" s="69"/>
      <c r="G341" s="69"/>
      <c r="H341" s="69"/>
      <c r="I341" s="69"/>
      <c r="J341" s="69"/>
      <c r="K341" s="69"/>
      <c r="L341" s="69"/>
      <c r="M341" s="246"/>
      <c r="N341" s="246"/>
      <c r="O341" s="246"/>
      <c r="P341" s="246"/>
      <c r="Q341" s="246"/>
      <c r="R341" s="246"/>
      <c r="S341" s="69"/>
      <c r="T341" s="69"/>
      <c r="U341" s="69"/>
      <c r="V341" s="69"/>
      <c r="W341" s="69"/>
      <c r="X341" s="69"/>
      <c r="Y341" s="69"/>
      <c r="Z341" s="69"/>
      <c r="AA341" s="69"/>
      <c r="AB341" s="69"/>
      <c r="AC341" s="69"/>
      <c r="AD341" s="69"/>
      <c r="AE341" s="69"/>
      <c r="AF341" s="69"/>
      <c r="AG341" s="69"/>
      <c r="AH341" s="69"/>
      <c r="AI341" s="69"/>
      <c r="AJ341" s="69"/>
      <c r="AK341" s="69"/>
      <c r="AL341" s="69"/>
      <c r="AM341" s="69"/>
      <c r="AN341" s="69"/>
      <c r="AO341" s="69"/>
      <c r="AP341" s="69"/>
      <c r="AQ341" s="69"/>
      <c r="AR341" s="69"/>
      <c r="AS341" s="69"/>
      <c r="AT341" s="69"/>
      <c r="AU341" s="69"/>
      <c r="AV341" s="69"/>
      <c r="AW341" s="69"/>
      <c r="AX341" s="69"/>
      <c r="AY341" s="69"/>
    </row>
    <row r="342" spans="1:51" s="70" customFormat="1" ht="13.8">
      <c r="A342" s="69"/>
      <c r="B342" s="69"/>
      <c r="C342" s="69"/>
      <c r="D342" s="69"/>
      <c r="E342" s="69"/>
      <c r="F342" s="69"/>
      <c r="G342" s="69"/>
      <c r="H342" s="69"/>
      <c r="I342" s="69"/>
      <c r="J342" s="69"/>
      <c r="K342" s="69"/>
      <c r="L342" s="69"/>
      <c r="M342" s="246"/>
      <c r="N342" s="246"/>
      <c r="O342" s="246"/>
      <c r="P342" s="246"/>
      <c r="Q342" s="246"/>
      <c r="R342" s="246"/>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c r="AR342" s="69"/>
      <c r="AS342" s="69"/>
      <c r="AT342" s="69"/>
      <c r="AU342" s="69"/>
      <c r="AV342" s="69"/>
      <c r="AW342" s="69"/>
      <c r="AX342" s="69"/>
      <c r="AY342" s="69"/>
    </row>
    <row r="343" spans="1:51" s="70" customFormat="1" ht="13.8">
      <c r="A343" s="69"/>
      <c r="B343" s="69"/>
      <c r="C343" s="69"/>
      <c r="D343" s="69"/>
      <c r="E343" s="69"/>
      <c r="F343" s="69"/>
      <c r="G343" s="69"/>
      <c r="H343" s="69"/>
      <c r="I343" s="69"/>
      <c r="J343" s="69"/>
      <c r="K343" s="69"/>
      <c r="L343" s="69"/>
      <c r="M343" s="246"/>
      <c r="N343" s="246"/>
      <c r="O343" s="246"/>
      <c r="P343" s="246"/>
      <c r="Q343" s="246"/>
      <c r="R343" s="246"/>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c r="AR343" s="69"/>
      <c r="AS343" s="69"/>
      <c r="AT343" s="69"/>
      <c r="AU343" s="69"/>
      <c r="AV343" s="69"/>
      <c r="AW343" s="69"/>
      <c r="AX343" s="69"/>
      <c r="AY343" s="69"/>
    </row>
    <row r="344" spans="1:51" s="70" customFormat="1" ht="13.8">
      <c r="A344" s="69"/>
      <c r="B344" s="69"/>
      <c r="C344" s="69"/>
      <c r="D344" s="69"/>
      <c r="E344" s="69"/>
      <c r="F344" s="69"/>
      <c r="G344" s="69"/>
      <c r="H344" s="69"/>
      <c r="I344" s="69"/>
      <c r="J344" s="69"/>
      <c r="K344" s="69"/>
      <c r="L344" s="69"/>
      <c r="M344" s="246"/>
      <c r="N344" s="246"/>
      <c r="O344" s="246"/>
      <c r="P344" s="246"/>
      <c r="Q344" s="246"/>
      <c r="R344" s="246"/>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c r="AR344" s="69"/>
      <c r="AS344" s="69"/>
      <c r="AT344" s="69"/>
      <c r="AU344" s="69"/>
      <c r="AV344" s="69"/>
      <c r="AW344" s="69"/>
      <c r="AX344" s="69"/>
      <c r="AY344" s="69"/>
    </row>
    <row r="345" spans="1:51" s="70" customFormat="1" ht="13.8">
      <c r="A345" s="69"/>
      <c r="B345" s="69"/>
      <c r="C345" s="69"/>
      <c r="D345" s="69"/>
      <c r="E345" s="69"/>
      <c r="F345" s="69"/>
      <c r="G345" s="69"/>
      <c r="H345" s="69"/>
      <c r="I345" s="69"/>
      <c r="J345" s="69"/>
      <c r="K345" s="69"/>
      <c r="L345" s="69"/>
      <c r="M345" s="246"/>
      <c r="N345" s="246"/>
      <c r="O345" s="246"/>
      <c r="P345" s="246"/>
      <c r="Q345" s="246"/>
      <c r="R345" s="246"/>
      <c r="S345" s="69"/>
      <c r="T345" s="69"/>
      <c r="U345" s="69"/>
      <c r="V345" s="69"/>
      <c r="W345" s="69"/>
      <c r="X345" s="69"/>
      <c r="Y345" s="69"/>
      <c r="Z345" s="69"/>
      <c r="AA345" s="69"/>
      <c r="AB345" s="69"/>
      <c r="AC345" s="69"/>
      <c r="AD345" s="69"/>
      <c r="AE345" s="69"/>
      <c r="AF345" s="69"/>
      <c r="AG345" s="69"/>
      <c r="AH345" s="69"/>
      <c r="AI345" s="69"/>
      <c r="AJ345" s="69"/>
      <c r="AK345" s="69"/>
      <c r="AL345" s="69"/>
      <c r="AM345" s="69"/>
      <c r="AN345" s="69"/>
      <c r="AO345" s="69"/>
      <c r="AP345" s="69"/>
      <c r="AQ345" s="69"/>
      <c r="AR345" s="69"/>
      <c r="AS345" s="69"/>
      <c r="AT345" s="69"/>
      <c r="AU345" s="69"/>
      <c r="AV345" s="69"/>
      <c r="AW345" s="69"/>
      <c r="AX345" s="69"/>
      <c r="AY345" s="69"/>
    </row>
    <row r="346" spans="1:51" s="70" customFormat="1" ht="13.8">
      <c r="A346" s="69"/>
      <c r="B346" s="69"/>
      <c r="C346" s="69"/>
      <c r="D346" s="69"/>
      <c r="E346" s="69"/>
      <c r="F346" s="69"/>
      <c r="G346" s="69"/>
      <c r="H346" s="69"/>
      <c r="I346" s="69"/>
      <c r="J346" s="69"/>
      <c r="K346" s="69"/>
      <c r="L346" s="69"/>
      <c r="M346" s="246"/>
      <c r="N346" s="246"/>
      <c r="O346" s="246"/>
      <c r="P346" s="246"/>
      <c r="Q346" s="246"/>
      <c r="R346" s="246"/>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c r="AR346" s="69"/>
      <c r="AS346" s="69"/>
      <c r="AT346" s="69"/>
      <c r="AU346" s="69"/>
      <c r="AV346" s="69"/>
      <c r="AW346" s="69"/>
      <c r="AX346" s="69"/>
      <c r="AY346" s="69"/>
    </row>
    <row r="347" spans="1:51" s="70" customFormat="1" ht="13.8">
      <c r="A347" s="69"/>
      <c r="B347" s="69"/>
      <c r="C347" s="69"/>
      <c r="D347" s="69"/>
      <c r="E347" s="69"/>
      <c r="F347" s="69"/>
      <c r="G347" s="69"/>
      <c r="H347" s="69"/>
      <c r="I347" s="69"/>
      <c r="J347" s="69"/>
      <c r="K347" s="69"/>
      <c r="L347" s="69"/>
      <c r="M347" s="246"/>
      <c r="N347" s="246"/>
      <c r="O347" s="246"/>
      <c r="P347" s="246"/>
      <c r="Q347" s="246"/>
      <c r="R347" s="246"/>
      <c r="S347" s="69"/>
      <c r="T347" s="69"/>
      <c r="U347" s="69"/>
      <c r="V347" s="69"/>
      <c r="W347" s="69"/>
      <c r="X347" s="69"/>
      <c r="Y347" s="69"/>
      <c r="Z347" s="69"/>
      <c r="AA347" s="69"/>
      <c r="AB347" s="69"/>
      <c r="AC347" s="69"/>
      <c r="AD347" s="69"/>
      <c r="AE347" s="69"/>
      <c r="AF347" s="69"/>
      <c r="AG347" s="69"/>
      <c r="AH347" s="69"/>
      <c r="AI347" s="69"/>
      <c r="AJ347" s="69"/>
      <c r="AK347" s="69"/>
      <c r="AL347" s="69"/>
      <c r="AM347" s="69"/>
      <c r="AN347" s="69"/>
      <c r="AO347" s="69"/>
      <c r="AP347" s="69"/>
      <c r="AQ347" s="69"/>
      <c r="AR347" s="69"/>
      <c r="AS347" s="69"/>
      <c r="AT347" s="69"/>
      <c r="AU347" s="69"/>
      <c r="AV347" s="69"/>
      <c r="AW347" s="69"/>
      <c r="AX347" s="69"/>
      <c r="AY347" s="69"/>
    </row>
    <row r="348" spans="1:51" s="70" customFormat="1" ht="13.8">
      <c r="A348" s="69"/>
      <c r="B348" s="69"/>
      <c r="C348" s="69"/>
      <c r="D348" s="69"/>
      <c r="E348" s="69"/>
      <c r="F348" s="69"/>
      <c r="G348" s="69"/>
      <c r="H348" s="69"/>
      <c r="I348" s="69"/>
      <c r="J348" s="69"/>
      <c r="K348" s="69"/>
      <c r="L348" s="69"/>
      <c r="M348" s="246"/>
      <c r="N348" s="246"/>
      <c r="O348" s="246"/>
      <c r="P348" s="246"/>
      <c r="Q348" s="246"/>
      <c r="R348" s="246"/>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c r="AR348" s="69"/>
      <c r="AS348" s="69"/>
      <c r="AT348" s="69"/>
      <c r="AU348" s="69"/>
      <c r="AV348" s="69"/>
      <c r="AW348" s="69"/>
      <c r="AX348" s="69"/>
      <c r="AY348" s="69"/>
    </row>
    <row r="349" spans="1:51" s="70" customFormat="1" ht="13.8">
      <c r="A349" s="69"/>
      <c r="B349" s="69"/>
      <c r="C349" s="69"/>
      <c r="D349" s="69"/>
      <c r="E349" s="69"/>
      <c r="F349" s="69"/>
      <c r="G349" s="69"/>
      <c r="H349" s="69"/>
      <c r="I349" s="69"/>
      <c r="J349" s="69"/>
      <c r="K349" s="69"/>
      <c r="L349" s="69"/>
      <c r="M349" s="246"/>
      <c r="N349" s="246"/>
      <c r="O349" s="246"/>
      <c r="P349" s="246"/>
      <c r="Q349" s="246"/>
      <c r="R349" s="246"/>
      <c r="S349" s="69"/>
      <c r="T349" s="69"/>
      <c r="U349" s="69"/>
      <c r="V349" s="69"/>
      <c r="W349" s="69"/>
      <c r="X349" s="69"/>
      <c r="Y349" s="69"/>
      <c r="Z349" s="69"/>
      <c r="AA349" s="69"/>
      <c r="AB349" s="69"/>
      <c r="AC349" s="69"/>
      <c r="AD349" s="69"/>
      <c r="AE349" s="69"/>
      <c r="AF349" s="69"/>
      <c r="AG349" s="69"/>
      <c r="AH349" s="69"/>
      <c r="AI349" s="69"/>
      <c r="AJ349" s="69"/>
      <c r="AK349" s="69"/>
      <c r="AL349" s="69"/>
      <c r="AM349" s="69"/>
      <c r="AN349" s="69"/>
      <c r="AO349" s="69"/>
      <c r="AP349" s="69"/>
      <c r="AQ349" s="69"/>
      <c r="AR349" s="69"/>
      <c r="AS349" s="69"/>
      <c r="AT349" s="69"/>
      <c r="AU349" s="69"/>
      <c r="AV349" s="69"/>
      <c r="AW349" s="69"/>
      <c r="AX349" s="69"/>
      <c r="AY349" s="69"/>
    </row>
    <row r="350" spans="1:51" s="70" customFormat="1" ht="13.8">
      <c r="A350" s="69"/>
      <c r="B350" s="69"/>
      <c r="C350" s="69"/>
      <c r="D350" s="69"/>
      <c r="E350" s="69"/>
      <c r="F350" s="69"/>
      <c r="G350" s="69"/>
      <c r="H350" s="69"/>
      <c r="I350" s="69"/>
      <c r="J350" s="69"/>
      <c r="K350" s="69"/>
      <c r="L350" s="69"/>
      <c r="M350" s="246"/>
      <c r="N350" s="246"/>
      <c r="O350" s="246"/>
      <c r="P350" s="246"/>
      <c r="Q350" s="246"/>
      <c r="R350" s="246"/>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69"/>
      <c r="AS350" s="69"/>
      <c r="AT350" s="69"/>
      <c r="AU350" s="69"/>
      <c r="AV350" s="69"/>
      <c r="AW350" s="69"/>
      <c r="AX350" s="69"/>
      <c r="AY350" s="69"/>
    </row>
    <row r="351" spans="1:51" s="70" customFormat="1" ht="13.8">
      <c r="A351" s="69"/>
      <c r="B351" s="69"/>
      <c r="C351" s="69"/>
      <c r="D351" s="69"/>
      <c r="E351" s="69"/>
      <c r="F351" s="69"/>
      <c r="G351" s="69"/>
      <c r="H351" s="69"/>
      <c r="I351" s="69"/>
      <c r="J351" s="69"/>
      <c r="K351" s="69"/>
      <c r="L351" s="69"/>
      <c r="M351" s="246"/>
      <c r="N351" s="246"/>
      <c r="O351" s="246"/>
      <c r="P351" s="246"/>
      <c r="Q351" s="246"/>
      <c r="R351" s="246"/>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c r="AR351" s="69"/>
      <c r="AS351" s="69"/>
      <c r="AT351" s="69"/>
      <c r="AU351" s="69"/>
      <c r="AV351" s="69"/>
      <c r="AW351" s="69"/>
      <c r="AX351" s="69"/>
      <c r="AY351" s="69"/>
    </row>
    <row r="352" spans="1:51" s="70" customFormat="1" ht="13.8">
      <c r="A352" s="69"/>
      <c r="B352" s="69"/>
      <c r="C352" s="69"/>
      <c r="D352" s="69"/>
      <c r="E352" s="69"/>
      <c r="F352" s="69"/>
      <c r="G352" s="69"/>
      <c r="H352" s="69"/>
      <c r="I352" s="69"/>
      <c r="J352" s="69"/>
      <c r="K352" s="69"/>
      <c r="L352" s="69"/>
      <c r="M352" s="246"/>
      <c r="N352" s="246"/>
      <c r="O352" s="246"/>
      <c r="P352" s="246"/>
      <c r="Q352" s="246"/>
      <c r="R352" s="246"/>
      <c r="S352" s="69"/>
      <c r="T352" s="69"/>
      <c r="U352" s="69"/>
      <c r="V352" s="69"/>
      <c r="W352" s="69"/>
      <c r="X352" s="69"/>
      <c r="Y352" s="69"/>
      <c r="Z352" s="69"/>
      <c r="AA352" s="69"/>
      <c r="AB352" s="69"/>
      <c r="AC352" s="69"/>
      <c r="AD352" s="69"/>
      <c r="AE352" s="69"/>
      <c r="AF352" s="69"/>
      <c r="AG352" s="69"/>
      <c r="AH352" s="69"/>
      <c r="AI352" s="69"/>
      <c r="AJ352" s="69"/>
      <c r="AK352" s="69"/>
      <c r="AL352" s="69"/>
      <c r="AM352" s="69"/>
      <c r="AN352" s="69"/>
      <c r="AO352" s="69"/>
      <c r="AP352" s="69"/>
      <c r="AQ352" s="69"/>
      <c r="AR352" s="69"/>
      <c r="AS352" s="69"/>
      <c r="AT352" s="69"/>
      <c r="AU352" s="69"/>
      <c r="AV352" s="69"/>
      <c r="AW352" s="69"/>
      <c r="AX352" s="69"/>
      <c r="AY352" s="69"/>
    </row>
    <row r="353" spans="1:51" s="70" customFormat="1" ht="13.8">
      <c r="A353" s="69"/>
      <c r="B353" s="69"/>
      <c r="C353" s="69"/>
      <c r="D353" s="69"/>
      <c r="E353" s="69"/>
      <c r="F353" s="69"/>
      <c r="G353" s="69"/>
      <c r="H353" s="69"/>
      <c r="I353" s="69"/>
      <c r="J353" s="69"/>
      <c r="K353" s="69"/>
      <c r="L353" s="69"/>
      <c r="M353" s="246"/>
      <c r="N353" s="246"/>
      <c r="O353" s="246"/>
      <c r="P353" s="246"/>
      <c r="Q353" s="246"/>
      <c r="R353" s="246"/>
      <c r="S353" s="69"/>
      <c r="T353" s="69"/>
      <c r="U353" s="69"/>
      <c r="V353" s="69"/>
      <c r="W353" s="69"/>
      <c r="X353" s="69"/>
      <c r="Y353" s="69"/>
      <c r="Z353" s="69"/>
      <c r="AA353" s="69"/>
      <c r="AB353" s="69"/>
      <c r="AC353" s="69"/>
      <c r="AD353" s="69"/>
      <c r="AE353" s="69"/>
      <c r="AF353" s="69"/>
      <c r="AG353" s="69"/>
      <c r="AH353" s="69"/>
      <c r="AI353" s="69"/>
      <c r="AJ353" s="69"/>
      <c r="AK353" s="69"/>
      <c r="AL353" s="69"/>
      <c r="AM353" s="69"/>
      <c r="AN353" s="69"/>
      <c r="AO353" s="69"/>
      <c r="AP353" s="69"/>
      <c r="AQ353" s="69"/>
      <c r="AR353" s="69"/>
      <c r="AS353" s="69"/>
      <c r="AT353" s="69"/>
      <c r="AU353" s="69"/>
      <c r="AV353" s="69"/>
      <c r="AW353" s="69"/>
      <c r="AX353" s="69"/>
      <c r="AY353" s="69"/>
    </row>
    <row r="354" spans="1:51" s="70" customFormat="1" ht="13.8">
      <c r="A354" s="69"/>
      <c r="B354" s="69"/>
      <c r="C354" s="69"/>
      <c r="D354" s="69"/>
      <c r="E354" s="69"/>
      <c r="F354" s="69"/>
      <c r="G354" s="69"/>
      <c r="H354" s="69"/>
      <c r="I354" s="69"/>
      <c r="J354" s="69"/>
      <c r="K354" s="69"/>
      <c r="L354" s="69"/>
      <c r="M354" s="246"/>
      <c r="N354" s="246"/>
      <c r="O354" s="246"/>
      <c r="P354" s="246"/>
      <c r="Q354" s="246"/>
      <c r="R354" s="246"/>
      <c r="S354" s="69"/>
      <c r="T354" s="69"/>
      <c r="U354" s="69"/>
      <c r="V354" s="69"/>
      <c r="W354" s="69"/>
      <c r="X354" s="69"/>
      <c r="Y354" s="69"/>
      <c r="Z354" s="69"/>
      <c r="AA354" s="69"/>
      <c r="AB354" s="69"/>
      <c r="AC354" s="69"/>
      <c r="AD354" s="69"/>
      <c r="AE354" s="69"/>
      <c r="AF354" s="69"/>
      <c r="AG354" s="69"/>
      <c r="AH354" s="69"/>
      <c r="AI354" s="69"/>
      <c r="AJ354" s="69"/>
      <c r="AK354" s="69"/>
      <c r="AL354" s="69"/>
      <c r="AM354" s="69"/>
      <c r="AN354" s="69"/>
      <c r="AO354" s="69"/>
      <c r="AP354" s="69"/>
      <c r="AQ354" s="69"/>
      <c r="AR354" s="69"/>
      <c r="AS354" s="69"/>
      <c r="AT354" s="69"/>
      <c r="AU354" s="69"/>
      <c r="AV354" s="69"/>
      <c r="AW354" s="69"/>
      <c r="AX354" s="69"/>
      <c r="AY354" s="69"/>
    </row>
    <row r="355" spans="1:51" s="70" customFormat="1" ht="13.8">
      <c r="A355" s="69"/>
      <c r="B355" s="69"/>
      <c r="C355" s="69"/>
      <c r="D355" s="69"/>
      <c r="E355" s="69"/>
      <c r="F355" s="69"/>
      <c r="G355" s="69"/>
      <c r="H355" s="69"/>
      <c r="I355" s="69"/>
      <c r="J355" s="69"/>
      <c r="K355" s="69"/>
      <c r="L355" s="69"/>
      <c r="M355" s="246"/>
      <c r="N355" s="246"/>
      <c r="O355" s="246"/>
      <c r="P355" s="246"/>
      <c r="Q355" s="246"/>
      <c r="R355" s="246"/>
      <c r="S355" s="69"/>
      <c r="T355" s="69"/>
      <c r="U355" s="69"/>
      <c r="V355" s="69"/>
      <c r="W355" s="69"/>
      <c r="X355" s="69"/>
      <c r="Y355" s="69"/>
      <c r="Z355" s="69"/>
      <c r="AA355" s="69"/>
      <c r="AB355" s="69"/>
      <c r="AC355" s="69"/>
      <c r="AD355" s="69"/>
      <c r="AE355" s="69"/>
      <c r="AF355" s="69"/>
      <c r="AG355" s="69"/>
      <c r="AH355" s="69"/>
      <c r="AI355" s="69"/>
      <c r="AJ355" s="69"/>
      <c r="AK355" s="69"/>
      <c r="AL355" s="69"/>
      <c r="AM355" s="69"/>
      <c r="AN355" s="69"/>
      <c r="AO355" s="69"/>
      <c r="AP355" s="69"/>
      <c r="AQ355" s="69"/>
      <c r="AR355" s="69"/>
      <c r="AS355" s="69"/>
      <c r="AT355" s="69"/>
      <c r="AU355" s="69"/>
      <c r="AV355" s="69"/>
      <c r="AW355" s="69"/>
      <c r="AX355" s="69"/>
      <c r="AY355" s="69"/>
    </row>
    <row r="356" spans="1:51" s="70" customFormat="1" ht="13.8">
      <c r="A356" s="69"/>
      <c r="B356" s="69"/>
      <c r="C356" s="69"/>
      <c r="D356" s="69"/>
      <c r="E356" s="69"/>
      <c r="F356" s="69"/>
      <c r="G356" s="69"/>
      <c r="H356" s="69"/>
      <c r="I356" s="69"/>
      <c r="J356" s="69"/>
      <c r="K356" s="69"/>
      <c r="L356" s="69"/>
      <c r="M356" s="246"/>
      <c r="N356" s="246"/>
      <c r="O356" s="246"/>
      <c r="P356" s="246"/>
      <c r="Q356" s="246"/>
      <c r="R356" s="246"/>
      <c r="S356" s="69"/>
      <c r="T356" s="69"/>
      <c r="U356" s="69"/>
      <c r="V356" s="69"/>
      <c r="W356" s="69"/>
      <c r="X356" s="69"/>
      <c r="Y356" s="69"/>
      <c r="Z356" s="69"/>
      <c r="AA356" s="69"/>
      <c r="AB356" s="69"/>
      <c r="AC356" s="69"/>
      <c r="AD356" s="69"/>
      <c r="AE356" s="69"/>
      <c r="AF356" s="69"/>
      <c r="AG356" s="69"/>
      <c r="AH356" s="69"/>
      <c r="AI356" s="69"/>
      <c r="AJ356" s="69"/>
      <c r="AK356" s="69"/>
      <c r="AL356" s="69"/>
      <c r="AM356" s="69"/>
      <c r="AN356" s="69"/>
      <c r="AO356" s="69"/>
      <c r="AP356" s="69"/>
      <c r="AQ356" s="69"/>
      <c r="AR356" s="69"/>
      <c r="AS356" s="69"/>
      <c r="AT356" s="69"/>
      <c r="AU356" s="69"/>
      <c r="AV356" s="69"/>
      <c r="AW356" s="69"/>
      <c r="AX356" s="69"/>
      <c r="AY356" s="69"/>
    </row>
    <row r="357" spans="1:51" s="70" customFormat="1" ht="13.8">
      <c r="A357" s="69"/>
      <c r="B357" s="69"/>
      <c r="C357" s="69"/>
      <c r="D357" s="69"/>
      <c r="E357" s="69"/>
      <c r="F357" s="69"/>
      <c r="G357" s="69"/>
      <c r="H357" s="69"/>
      <c r="I357" s="69"/>
      <c r="J357" s="69"/>
      <c r="K357" s="69"/>
      <c r="L357" s="69"/>
      <c r="M357" s="246"/>
      <c r="N357" s="246"/>
      <c r="O357" s="246"/>
      <c r="P357" s="246"/>
      <c r="Q357" s="246"/>
      <c r="R357" s="246"/>
      <c r="S357" s="69"/>
      <c r="T357" s="69"/>
      <c r="U357" s="69"/>
      <c r="V357" s="69"/>
      <c r="W357" s="69"/>
      <c r="X357" s="69"/>
      <c r="Y357" s="69"/>
      <c r="Z357" s="69"/>
      <c r="AA357" s="69"/>
      <c r="AB357" s="69"/>
      <c r="AC357" s="69"/>
      <c r="AD357" s="69"/>
      <c r="AE357" s="69"/>
      <c r="AF357" s="69"/>
      <c r="AG357" s="69"/>
      <c r="AH357" s="69"/>
      <c r="AI357" s="69"/>
      <c r="AJ357" s="69"/>
      <c r="AK357" s="69"/>
      <c r="AL357" s="69"/>
      <c r="AM357" s="69"/>
      <c r="AN357" s="69"/>
      <c r="AO357" s="69"/>
      <c r="AP357" s="69"/>
      <c r="AQ357" s="69"/>
      <c r="AR357" s="69"/>
      <c r="AS357" s="69"/>
      <c r="AT357" s="69"/>
      <c r="AU357" s="69"/>
      <c r="AV357" s="69"/>
      <c r="AW357" s="69"/>
      <c r="AX357" s="69"/>
      <c r="AY357" s="69"/>
    </row>
    <row r="358" spans="1:51" s="70" customFormat="1" ht="13.8">
      <c r="A358" s="69"/>
      <c r="B358" s="69"/>
      <c r="C358" s="69"/>
      <c r="D358" s="69"/>
      <c r="E358" s="69"/>
      <c r="F358" s="69"/>
      <c r="G358" s="69"/>
      <c r="H358" s="69"/>
      <c r="I358" s="69"/>
      <c r="J358" s="69"/>
      <c r="K358" s="69"/>
      <c r="L358" s="69"/>
      <c r="M358" s="246"/>
      <c r="N358" s="246"/>
      <c r="O358" s="246"/>
      <c r="P358" s="246"/>
      <c r="Q358" s="246"/>
      <c r="R358" s="246"/>
      <c r="S358" s="69"/>
      <c r="T358" s="69"/>
      <c r="U358" s="69"/>
      <c r="V358" s="69"/>
      <c r="W358" s="69"/>
      <c r="X358" s="69"/>
      <c r="Y358" s="69"/>
      <c r="Z358" s="69"/>
      <c r="AA358" s="69"/>
      <c r="AB358" s="69"/>
      <c r="AC358" s="69"/>
      <c r="AD358" s="69"/>
      <c r="AE358" s="69"/>
      <c r="AF358" s="69"/>
      <c r="AG358" s="69"/>
      <c r="AH358" s="69"/>
      <c r="AI358" s="69"/>
      <c r="AJ358" s="69"/>
      <c r="AK358" s="69"/>
      <c r="AL358" s="69"/>
      <c r="AM358" s="69"/>
      <c r="AN358" s="69"/>
      <c r="AO358" s="69"/>
      <c r="AP358" s="69"/>
      <c r="AQ358" s="69"/>
      <c r="AR358" s="69"/>
      <c r="AS358" s="69"/>
      <c r="AT358" s="69"/>
      <c r="AU358" s="69"/>
      <c r="AV358" s="69"/>
      <c r="AW358" s="69"/>
      <c r="AX358" s="69"/>
      <c r="AY358" s="69"/>
    </row>
    <row r="359" spans="1:51" s="70" customFormat="1" ht="13.8">
      <c r="A359" s="69"/>
      <c r="B359" s="69"/>
      <c r="C359" s="69"/>
      <c r="D359" s="69"/>
      <c r="E359" s="69"/>
      <c r="F359" s="69"/>
      <c r="G359" s="69"/>
      <c r="H359" s="69"/>
      <c r="I359" s="69"/>
      <c r="J359" s="69"/>
      <c r="K359" s="69"/>
      <c r="L359" s="69"/>
      <c r="M359" s="246"/>
      <c r="N359" s="246"/>
      <c r="O359" s="246"/>
      <c r="P359" s="246"/>
      <c r="Q359" s="246"/>
      <c r="R359" s="246"/>
      <c r="S359" s="69"/>
      <c r="T359" s="69"/>
      <c r="U359" s="69"/>
      <c r="V359" s="69"/>
      <c r="W359" s="69"/>
      <c r="X359" s="69"/>
      <c r="Y359" s="69"/>
      <c r="Z359" s="69"/>
      <c r="AA359" s="69"/>
      <c r="AB359" s="69"/>
      <c r="AC359" s="69"/>
      <c r="AD359" s="69"/>
      <c r="AE359" s="69"/>
      <c r="AF359" s="69"/>
      <c r="AG359" s="69"/>
      <c r="AH359" s="69"/>
      <c r="AI359" s="69"/>
      <c r="AJ359" s="69"/>
      <c r="AK359" s="69"/>
      <c r="AL359" s="69"/>
      <c r="AM359" s="69"/>
      <c r="AN359" s="69"/>
      <c r="AO359" s="69"/>
      <c r="AP359" s="69"/>
      <c r="AQ359" s="69"/>
      <c r="AR359" s="69"/>
      <c r="AS359" s="69"/>
      <c r="AT359" s="69"/>
      <c r="AU359" s="69"/>
      <c r="AV359" s="69"/>
      <c r="AW359" s="69"/>
      <c r="AX359" s="69"/>
      <c r="AY359" s="69"/>
    </row>
    <row r="360" spans="1:51" s="70" customFormat="1" ht="13.8">
      <c r="A360" s="69"/>
      <c r="B360" s="69"/>
      <c r="C360" s="69"/>
      <c r="D360" s="69"/>
      <c r="E360" s="69"/>
      <c r="F360" s="69"/>
      <c r="G360" s="69"/>
      <c r="H360" s="69"/>
      <c r="I360" s="69"/>
      <c r="J360" s="69"/>
      <c r="K360" s="69"/>
      <c r="L360" s="69"/>
      <c r="M360" s="246"/>
      <c r="N360" s="246"/>
      <c r="O360" s="246"/>
      <c r="P360" s="246"/>
      <c r="Q360" s="246"/>
      <c r="R360" s="246"/>
      <c r="S360" s="69"/>
      <c r="T360" s="69"/>
      <c r="U360" s="69"/>
      <c r="V360" s="69"/>
      <c r="W360" s="69"/>
      <c r="X360" s="69"/>
      <c r="Y360" s="69"/>
      <c r="Z360" s="69"/>
      <c r="AA360" s="69"/>
      <c r="AB360" s="69"/>
      <c r="AC360" s="69"/>
      <c r="AD360" s="69"/>
      <c r="AE360" s="69"/>
      <c r="AF360" s="69"/>
      <c r="AG360" s="69"/>
      <c r="AH360" s="69"/>
      <c r="AI360" s="69"/>
      <c r="AJ360" s="69"/>
      <c r="AK360" s="69"/>
      <c r="AL360" s="69"/>
      <c r="AM360" s="69"/>
      <c r="AN360" s="69"/>
      <c r="AO360" s="69"/>
      <c r="AP360" s="69"/>
      <c r="AQ360" s="69"/>
      <c r="AR360" s="69"/>
      <c r="AS360" s="69"/>
      <c r="AT360" s="69"/>
      <c r="AU360" s="69"/>
      <c r="AV360" s="69"/>
      <c r="AW360" s="69"/>
      <c r="AX360" s="69"/>
      <c r="AY360" s="69"/>
    </row>
    <row r="361" spans="1:51" s="70" customFormat="1" ht="13.8">
      <c r="A361" s="69"/>
      <c r="B361" s="69"/>
      <c r="C361" s="69"/>
      <c r="D361" s="69"/>
      <c r="E361" s="69"/>
      <c r="F361" s="69"/>
      <c r="G361" s="69"/>
      <c r="H361" s="69"/>
      <c r="I361" s="69"/>
      <c r="J361" s="69"/>
      <c r="K361" s="69"/>
      <c r="L361" s="69"/>
      <c r="M361" s="246"/>
      <c r="N361" s="246"/>
      <c r="O361" s="246"/>
      <c r="P361" s="246"/>
      <c r="Q361" s="246"/>
      <c r="R361" s="246"/>
      <c r="S361" s="69"/>
      <c r="T361" s="69"/>
      <c r="U361" s="69"/>
      <c r="V361" s="69"/>
      <c r="W361" s="69"/>
      <c r="X361" s="69"/>
      <c r="Y361" s="69"/>
      <c r="Z361" s="69"/>
      <c r="AA361" s="69"/>
      <c r="AB361" s="69"/>
      <c r="AC361" s="69"/>
      <c r="AD361" s="69"/>
      <c r="AE361" s="69"/>
      <c r="AF361" s="69"/>
      <c r="AG361" s="69"/>
      <c r="AH361" s="69"/>
      <c r="AI361" s="69"/>
      <c r="AJ361" s="69"/>
      <c r="AK361" s="69"/>
      <c r="AL361" s="69"/>
      <c r="AM361" s="69"/>
      <c r="AN361" s="69"/>
      <c r="AO361" s="69"/>
      <c r="AP361" s="69"/>
      <c r="AQ361" s="69"/>
      <c r="AR361" s="69"/>
      <c r="AS361" s="69"/>
      <c r="AT361" s="69"/>
      <c r="AU361" s="69"/>
      <c r="AV361" s="69"/>
      <c r="AW361" s="69"/>
      <c r="AX361" s="69"/>
      <c r="AY361" s="69"/>
    </row>
    <row r="362" spans="1:51" s="70" customFormat="1" ht="13.8">
      <c r="A362" s="69"/>
      <c r="B362" s="69"/>
      <c r="C362" s="69"/>
      <c r="D362" s="69"/>
      <c r="E362" s="69"/>
      <c r="F362" s="69"/>
      <c r="G362" s="69"/>
      <c r="H362" s="69"/>
      <c r="I362" s="69"/>
      <c r="J362" s="69"/>
      <c r="K362" s="69"/>
      <c r="L362" s="69"/>
      <c r="M362" s="246"/>
      <c r="N362" s="246"/>
      <c r="O362" s="246"/>
      <c r="P362" s="246"/>
      <c r="Q362" s="246"/>
      <c r="R362" s="246"/>
      <c r="S362" s="69"/>
      <c r="T362" s="69"/>
      <c r="U362" s="69"/>
      <c r="V362" s="69"/>
      <c r="W362" s="69"/>
      <c r="X362" s="69"/>
      <c r="Y362" s="69"/>
      <c r="Z362" s="69"/>
      <c r="AA362" s="69"/>
      <c r="AB362" s="69"/>
      <c r="AC362" s="69"/>
      <c r="AD362" s="69"/>
      <c r="AE362" s="69"/>
      <c r="AF362" s="69"/>
      <c r="AG362" s="69"/>
      <c r="AH362" s="69"/>
      <c r="AI362" s="69"/>
      <c r="AJ362" s="69"/>
      <c r="AK362" s="69"/>
      <c r="AL362" s="69"/>
      <c r="AM362" s="69"/>
      <c r="AN362" s="69"/>
      <c r="AO362" s="69"/>
      <c r="AP362" s="69"/>
      <c r="AQ362" s="69"/>
      <c r="AR362" s="69"/>
      <c r="AS362" s="69"/>
      <c r="AT362" s="69"/>
      <c r="AU362" s="69"/>
      <c r="AV362" s="69"/>
      <c r="AW362" s="69"/>
      <c r="AX362" s="69"/>
      <c r="AY362" s="69"/>
    </row>
    <row r="363" spans="1:51" s="70" customFormat="1" ht="13.8">
      <c r="A363" s="69"/>
      <c r="B363" s="69"/>
      <c r="C363" s="69"/>
      <c r="D363" s="69"/>
      <c r="E363" s="69"/>
      <c r="F363" s="69"/>
      <c r="G363" s="69"/>
      <c r="H363" s="69"/>
      <c r="I363" s="69"/>
      <c r="J363" s="69"/>
      <c r="K363" s="69"/>
      <c r="L363" s="69"/>
      <c r="M363" s="246"/>
      <c r="N363" s="246"/>
      <c r="O363" s="246"/>
      <c r="P363" s="246"/>
      <c r="Q363" s="246"/>
      <c r="R363" s="246"/>
      <c r="S363" s="69"/>
      <c r="T363" s="69"/>
      <c r="U363" s="69"/>
      <c r="V363" s="69"/>
      <c r="W363" s="69"/>
      <c r="X363" s="69"/>
      <c r="Y363" s="69"/>
      <c r="Z363" s="69"/>
      <c r="AA363" s="69"/>
      <c r="AB363" s="69"/>
      <c r="AC363" s="69"/>
      <c r="AD363" s="69"/>
      <c r="AE363" s="69"/>
      <c r="AF363" s="69"/>
      <c r="AG363" s="69"/>
      <c r="AH363" s="69"/>
      <c r="AI363" s="69"/>
      <c r="AJ363" s="69"/>
      <c r="AK363" s="69"/>
      <c r="AL363" s="69"/>
      <c r="AM363" s="69"/>
      <c r="AN363" s="69"/>
      <c r="AO363" s="69"/>
      <c r="AP363" s="69"/>
      <c r="AQ363" s="69"/>
      <c r="AR363" s="69"/>
      <c r="AS363" s="69"/>
      <c r="AT363" s="69"/>
      <c r="AU363" s="69"/>
      <c r="AV363" s="69"/>
      <c r="AW363" s="69"/>
      <c r="AX363" s="69"/>
      <c r="AY363" s="69"/>
    </row>
    <row r="364" spans="1:51" s="70" customFormat="1" ht="13.8">
      <c r="A364" s="69"/>
      <c r="B364" s="69"/>
      <c r="C364" s="69"/>
      <c r="D364" s="69"/>
      <c r="E364" s="69"/>
      <c r="F364" s="69"/>
      <c r="G364" s="69"/>
      <c r="H364" s="69"/>
      <c r="I364" s="69"/>
      <c r="J364" s="69"/>
      <c r="K364" s="69"/>
      <c r="L364" s="69"/>
      <c r="M364" s="246"/>
      <c r="N364" s="246"/>
      <c r="O364" s="246"/>
      <c r="P364" s="246"/>
      <c r="Q364" s="246"/>
      <c r="R364" s="246"/>
      <c r="S364" s="69"/>
      <c r="T364" s="69"/>
      <c r="U364" s="69"/>
      <c r="V364" s="69"/>
      <c r="W364" s="69"/>
      <c r="X364" s="69"/>
      <c r="Y364" s="69"/>
      <c r="Z364" s="69"/>
      <c r="AA364" s="69"/>
      <c r="AB364" s="69"/>
      <c r="AC364" s="69"/>
      <c r="AD364" s="69"/>
      <c r="AE364" s="69"/>
      <c r="AF364" s="69"/>
      <c r="AG364" s="69"/>
      <c r="AH364" s="69"/>
      <c r="AI364" s="69"/>
      <c r="AJ364" s="69"/>
      <c r="AK364" s="69"/>
      <c r="AL364" s="69"/>
      <c r="AM364" s="69"/>
      <c r="AN364" s="69"/>
      <c r="AO364" s="69"/>
      <c r="AP364" s="69"/>
      <c r="AQ364" s="69"/>
      <c r="AR364" s="69"/>
      <c r="AS364" s="69"/>
      <c r="AT364" s="69"/>
      <c r="AU364" s="69"/>
      <c r="AV364" s="69"/>
      <c r="AW364" s="69"/>
      <c r="AX364" s="69"/>
      <c r="AY364" s="69"/>
    </row>
    <row r="365" spans="1:51" s="70" customFormat="1" ht="13.8">
      <c r="A365" s="69"/>
      <c r="B365" s="69"/>
      <c r="C365" s="69"/>
      <c r="D365" s="69"/>
      <c r="E365" s="69"/>
      <c r="F365" s="69"/>
      <c r="G365" s="69"/>
      <c r="H365" s="69"/>
      <c r="I365" s="69"/>
      <c r="J365" s="69"/>
      <c r="K365" s="69"/>
      <c r="L365" s="69"/>
      <c r="M365" s="246"/>
      <c r="N365" s="246"/>
      <c r="O365" s="246"/>
      <c r="P365" s="246"/>
      <c r="Q365" s="246"/>
      <c r="R365" s="246"/>
      <c r="S365" s="69"/>
      <c r="T365" s="69"/>
      <c r="U365" s="69"/>
      <c r="V365" s="69"/>
      <c r="W365" s="69"/>
      <c r="X365" s="69"/>
      <c r="Y365" s="69"/>
      <c r="Z365" s="69"/>
      <c r="AA365" s="69"/>
      <c r="AB365" s="69"/>
      <c r="AC365" s="69"/>
      <c r="AD365" s="69"/>
      <c r="AE365" s="69"/>
      <c r="AF365" s="69"/>
      <c r="AG365" s="69"/>
      <c r="AH365" s="69"/>
      <c r="AI365" s="69"/>
      <c r="AJ365" s="69"/>
      <c r="AK365" s="69"/>
      <c r="AL365" s="69"/>
      <c r="AM365" s="69"/>
      <c r="AN365" s="69"/>
      <c r="AO365" s="69"/>
      <c r="AP365" s="69"/>
      <c r="AQ365" s="69"/>
      <c r="AR365" s="69"/>
      <c r="AS365" s="69"/>
      <c r="AT365" s="69"/>
      <c r="AU365" s="69"/>
      <c r="AV365" s="69"/>
      <c r="AW365" s="69"/>
      <c r="AX365" s="69"/>
      <c r="AY365" s="69"/>
    </row>
    <row r="366" spans="1:51" s="70" customFormat="1" ht="13.8">
      <c r="A366" s="69"/>
      <c r="B366" s="69"/>
      <c r="C366" s="69"/>
      <c r="D366" s="69"/>
      <c r="E366" s="69"/>
      <c r="F366" s="69"/>
      <c r="G366" s="69"/>
      <c r="H366" s="69"/>
      <c r="I366" s="69"/>
      <c r="J366" s="69"/>
      <c r="K366" s="69"/>
      <c r="L366" s="69"/>
      <c r="M366" s="246"/>
      <c r="N366" s="246"/>
      <c r="O366" s="246"/>
      <c r="P366" s="246"/>
      <c r="Q366" s="246"/>
      <c r="R366" s="246"/>
      <c r="S366" s="69"/>
      <c r="T366" s="69"/>
      <c r="U366" s="69"/>
      <c r="V366" s="69"/>
      <c r="W366" s="69"/>
      <c r="X366" s="69"/>
      <c r="Y366" s="69"/>
      <c r="Z366" s="69"/>
      <c r="AA366" s="69"/>
      <c r="AB366" s="69"/>
      <c r="AC366" s="69"/>
      <c r="AD366" s="69"/>
      <c r="AE366" s="69"/>
      <c r="AF366" s="69"/>
      <c r="AG366" s="69"/>
      <c r="AH366" s="69"/>
      <c r="AI366" s="69"/>
      <c r="AJ366" s="69"/>
      <c r="AK366" s="69"/>
      <c r="AL366" s="69"/>
      <c r="AM366" s="69"/>
      <c r="AN366" s="69"/>
      <c r="AO366" s="69"/>
      <c r="AP366" s="69"/>
      <c r="AQ366" s="69"/>
      <c r="AR366" s="69"/>
      <c r="AS366" s="69"/>
      <c r="AT366" s="69"/>
      <c r="AU366" s="69"/>
      <c r="AV366" s="69"/>
      <c r="AW366" s="69"/>
      <c r="AX366" s="69"/>
      <c r="AY366" s="69"/>
    </row>
    <row r="367" spans="1:51" s="70" customFormat="1" ht="13.8">
      <c r="A367" s="69"/>
      <c r="B367" s="69"/>
      <c r="C367" s="69"/>
      <c r="D367" s="69"/>
      <c r="E367" s="69"/>
      <c r="F367" s="69"/>
      <c r="G367" s="69"/>
      <c r="H367" s="69"/>
      <c r="I367" s="69"/>
      <c r="J367" s="69"/>
      <c r="K367" s="69"/>
      <c r="L367" s="69"/>
      <c r="M367" s="246"/>
      <c r="N367" s="246"/>
      <c r="O367" s="246"/>
      <c r="P367" s="246"/>
      <c r="Q367" s="246"/>
      <c r="R367" s="246"/>
      <c r="S367" s="69"/>
      <c r="T367" s="69"/>
      <c r="U367" s="69"/>
      <c r="V367" s="69"/>
      <c r="W367" s="69"/>
      <c r="X367" s="69"/>
      <c r="Y367" s="69"/>
      <c r="Z367" s="69"/>
      <c r="AA367" s="69"/>
      <c r="AB367" s="69"/>
      <c r="AC367" s="69"/>
      <c r="AD367" s="69"/>
      <c r="AE367" s="69"/>
      <c r="AF367" s="69"/>
      <c r="AG367" s="69"/>
      <c r="AH367" s="69"/>
      <c r="AI367" s="69"/>
      <c r="AJ367" s="69"/>
      <c r="AK367" s="69"/>
      <c r="AL367" s="69"/>
      <c r="AM367" s="69"/>
      <c r="AN367" s="69"/>
      <c r="AO367" s="69"/>
      <c r="AP367" s="69"/>
      <c r="AQ367" s="69"/>
      <c r="AR367" s="69"/>
      <c r="AS367" s="69"/>
      <c r="AT367" s="69"/>
      <c r="AU367" s="69"/>
      <c r="AV367" s="69"/>
      <c r="AW367" s="69"/>
      <c r="AX367" s="69"/>
      <c r="AY367" s="69"/>
    </row>
    <row r="368" spans="1:51" s="70" customFormat="1" ht="13.8">
      <c r="A368" s="69"/>
      <c r="B368" s="69"/>
      <c r="C368" s="69"/>
      <c r="D368" s="69"/>
      <c r="E368" s="69"/>
      <c r="F368" s="69"/>
      <c r="G368" s="69"/>
      <c r="H368" s="69"/>
      <c r="I368" s="69"/>
      <c r="J368" s="69"/>
      <c r="K368" s="69"/>
      <c r="L368" s="69"/>
      <c r="M368" s="246"/>
      <c r="N368" s="246"/>
      <c r="O368" s="246"/>
      <c r="P368" s="246"/>
      <c r="Q368" s="246"/>
      <c r="R368" s="246"/>
      <c r="S368" s="69"/>
      <c r="T368" s="69"/>
      <c r="U368" s="69"/>
      <c r="V368" s="69"/>
      <c r="W368" s="69"/>
      <c r="X368" s="69"/>
      <c r="Y368" s="69"/>
      <c r="Z368" s="69"/>
      <c r="AA368" s="69"/>
      <c r="AB368" s="69"/>
      <c r="AC368" s="69"/>
      <c r="AD368" s="69"/>
      <c r="AE368" s="69"/>
      <c r="AF368" s="69"/>
      <c r="AG368" s="69"/>
      <c r="AH368" s="69"/>
      <c r="AI368" s="69"/>
      <c r="AJ368" s="69"/>
      <c r="AK368" s="69"/>
      <c r="AL368" s="69"/>
      <c r="AM368" s="69"/>
      <c r="AN368" s="69"/>
      <c r="AO368" s="69"/>
      <c r="AP368" s="69"/>
      <c r="AQ368" s="69"/>
      <c r="AR368" s="69"/>
      <c r="AS368" s="69"/>
      <c r="AT368" s="69"/>
      <c r="AU368" s="69"/>
      <c r="AV368" s="69"/>
      <c r="AW368" s="69"/>
      <c r="AX368" s="69"/>
      <c r="AY368" s="69"/>
    </row>
    <row r="369" spans="1:51" s="70" customFormat="1" ht="13.8">
      <c r="A369" s="69"/>
      <c r="B369" s="69"/>
      <c r="C369" s="69"/>
      <c r="D369" s="69"/>
      <c r="E369" s="69"/>
      <c r="F369" s="69"/>
      <c r="G369" s="69"/>
      <c r="H369" s="69"/>
      <c r="I369" s="69"/>
      <c r="J369" s="69"/>
      <c r="K369" s="69"/>
      <c r="L369" s="69"/>
      <c r="M369" s="246"/>
      <c r="N369" s="246"/>
      <c r="O369" s="246"/>
      <c r="P369" s="246"/>
      <c r="Q369" s="246"/>
      <c r="R369" s="246"/>
      <c r="S369" s="69"/>
      <c r="T369" s="69"/>
      <c r="U369" s="69"/>
      <c r="V369" s="69"/>
      <c r="W369" s="69"/>
      <c r="X369" s="69"/>
      <c r="Y369" s="69"/>
      <c r="Z369" s="69"/>
      <c r="AA369" s="69"/>
      <c r="AB369" s="69"/>
      <c r="AC369" s="69"/>
      <c r="AD369" s="69"/>
      <c r="AE369" s="69"/>
      <c r="AF369" s="69"/>
      <c r="AG369" s="69"/>
      <c r="AH369" s="69"/>
      <c r="AI369" s="69"/>
      <c r="AJ369" s="69"/>
      <c r="AK369" s="69"/>
      <c r="AL369" s="69"/>
      <c r="AM369" s="69"/>
      <c r="AN369" s="69"/>
      <c r="AO369" s="69"/>
      <c r="AP369" s="69"/>
      <c r="AQ369" s="69"/>
      <c r="AR369" s="69"/>
      <c r="AS369" s="69"/>
      <c r="AT369" s="69"/>
      <c r="AU369" s="69"/>
      <c r="AV369" s="69"/>
      <c r="AW369" s="69"/>
      <c r="AX369" s="69"/>
      <c r="AY369" s="69"/>
    </row>
    <row r="370" spans="1:51" s="70" customFormat="1" ht="13.8">
      <c r="A370" s="69"/>
      <c r="B370" s="69"/>
      <c r="C370" s="69"/>
      <c r="D370" s="69"/>
      <c r="E370" s="69"/>
      <c r="F370" s="69"/>
      <c r="G370" s="69"/>
      <c r="H370" s="69"/>
      <c r="I370" s="69"/>
      <c r="J370" s="69"/>
      <c r="K370" s="69"/>
      <c r="L370" s="69"/>
      <c r="M370" s="246"/>
      <c r="N370" s="246"/>
      <c r="O370" s="246"/>
      <c r="P370" s="246"/>
      <c r="Q370" s="246"/>
      <c r="R370" s="246"/>
      <c r="S370" s="69"/>
      <c r="T370" s="69"/>
      <c r="U370" s="69"/>
      <c r="V370" s="69"/>
      <c r="W370" s="69"/>
      <c r="X370" s="69"/>
      <c r="Y370" s="69"/>
      <c r="Z370" s="69"/>
      <c r="AA370" s="69"/>
      <c r="AB370" s="69"/>
      <c r="AC370" s="69"/>
      <c r="AD370" s="69"/>
      <c r="AE370" s="69"/>
      <c r="AF370" s="69"/>
      <c r="AG370" s="69"/>
      <c r="AH370" s="69"/>
      <c r="AI370" s="69"/>
      <c r="AJ370" s="69"/>
      <c r="AK370" s="69"/>
      <c r="AL370" s="69"/>
      <c r="AM370" s="69"/>
      <c r="AN370" s="69"/>
      <c r="AO370" s="69"/>
      <c r="AP370" s="69"/>
      <c r="AQ370" s="69"/>
      <c r="AR370" s="69"/>
      <c r="AS370" s="69"/>
      <c r="AT370" s="69"/>
      <c r="AU370" s="69"/>
      <c r="AV370" s="69"/>
      <c r="AW370" s="69"/>
      <c r="AX370" s="69"/>
      <c r="AY370" s="69"/>
    </row>
    <row r="371" spans="1:51" s="70" customFormat="1" ht="13.8">
      <c r="A371" s="69"/>
      <c r="B371" s="69"/>
      <c r="C371" s="69"/>
      <c r="D371" s="69"/>
      <c r="E371" s="69"/>
      <c r="F371" s="69"/>
      <c r="G371" s="69"/>
      <c r="H371" s="69"/>
      <c r="I371" s="69"/>
      <c r="J371" s="69"/>
      <c r="K371" s="69"/>
      <c r="L371" s="69"/>
      <c r="M371" s="246"/>
      <c r="N371" s="246"/>
      <c r="O371" s="246"/>
      <c r="P371" s="246"/>
      <c r="Q371" s="246"/>
      <c r="R371" s="246"/>
      <c r="S371" s="69"/>
      <c r="T371" s="69"/>
      <c r="U371" s="69"/>
      <c r="V371" s="69"/>
      <c r="W371" s="69"/>
      <c r="X371" s="69"/>
      <c r="Y371" s="69"/>
      <c r="Z371" s="69"/>
      <c r="AA371" s="69"/>
      <c r="AB371" s="69"/>
      <c r="AC371" s="69"/>
      <c r="AD371" s="69"/>
      <c r="AE371" s="69"/>
      <c r="AF371" s="69"/>
      <c r="AG371" s="69"/>
      <c r="AH371" s="69"/>
      <c r="AI371" s="69"/>
      <c r="AJ371" s="69"/>
      <c r="AK371" s="69"/>
      <c r="AL371" s="69"/>
      <c r="AM371" s="69"/>
      <c r="AN371" s="69"/>
      <c r="AO371" s="69"/>
      <c r="AP371" s="69"/>
      <c r="AQ371" s="69"/>
      <c r="AR371" s="69"/>
      <c r="AS371" s="69"/>
      <c r="AT371" s="69"/>
      <c r="AU371" s="69"/>
      <c r="AV371" s="69"/>
      <c r="AW371" s="69"/>
      <c r="AX371" s="69"/>
      <c r="AY371" s="69"/>
    </row>
    <row r="372" spans="1:51" s="70" customFormat="1" ht="13.8">
      <c r="A372" s="69"/>
      <c r="B372" s="69"/>
      <c r="C372" s="69"/>
      <c r="D372" s="69"/>
      <c r="E372" s="69"/>
      <c r="F372" s="69"/>
      <c r="G372" s="69"/>
      <c r="H372" s="69"/>
      <c r="I372" s="69"/>
      <c r="J372" s="69"/>
      <c r="K372" s="69"/>
      <c r="L372" s="69"/>
      <c r="M372" s="246"/>
      <c r="N372" s="246"/>
      <c r="O372" s="246"/>
      <c r="P372" s="246"/>
      <c r="Q372" s="246"/>
      <c r="R372" s="246"/>
      <c r="S372" s="69"/>
      <c r="T372" s="69"/>
      <c r="U372" s="69"/>
      <c r="V372" s="69"/>
      <c r="W372" s="69"/>
      <c r="X372" s="69"/>
      <c r="Y372" s="69"/>
      <c r="Z372" s="69"/>
      <c r="AA372" s="69"/>
      <c r="AB372" s="69"/>
      <c r="AC372" s="69"/>
      <c r="AD372" s="69"/>
      <c r="AE372" s="69"/>
      <c r="AF372" s="69"/>
      <c r="AG372" s="69"/>
      <c r="AH372" s="69"/>
      <c r="AI372" s="69"/>
      <c r="AJ372" s="69"/>
      <c r="AK372" s="69"/>
      <c r="AL372" s="69"/>
      <c r="AM372" s="69"/>
      <c r="AN372" s="69"/>
      <c r="AO372" s="69"/>
      <c r="AP372" s="69"/>
      <c r="AQ372" s="69"/>
      <c r="AR372" s="69"/>
      <c r="AS372" s="69"/>
      <c r="AT372" s="69"/>
      <c r="AU372" s="69"/>
      <c r="AV372" s="69"/>
      <c r="AW372" s="69"/>
      <c r="AX372" s="69"/>
      <c r="AY372" s="69"/>
    </row>
    <row r="373" spans="1:51" s="70" customFormat="1" ht="13.8">
      <c r="A373" s="69"/>
      <c r="B373" s="69"/>
      <c r="C373" s="69"/>
      <c r="D373" s="69"/>
      <c r="E373" s="69"/>
      <c r="F373" s="69"/>
      <c r="G373" s="69"/>
      <c r="H373" s="69"/>
      <c r="I373" s="69"/>
      <c r="J373" s="69"/>
      <c r="K373" s="69"/>
      <c r="L373" s="69"/>
      <c r="M373" s="246"/>
      <c r="N373" s="246"/>
      <c r="O373" s="246"/>
      <c r="P373" s="246"/>
      <c r="Q373" s="246"/>
      <c r="R373" s="246"/>
      <c r="S373" s="69"/>
      <c r="T373" s="69"/>
      <c r="U373" s="69"/>
      <c r="V373" s="69"/>
      <c r="W373" s="69"/>
      <c r="X373" s="69"/>
      <c r="Y373" s="69"/>
      <c r="Z373" s="69"/>
      <c r="AA373" s="69"/>
      <c r="AB373" s="69"/>
      <c r="AC373" s="69"/>
      <c r="AD373" s="69"/>
      <c r="AE373" s="69"/>
      <c r="AF373" s="69"/>
      <c r="AG373" s="69"/>
      <c r="AH373" s="69"/>
      <c r="AI373" s="69"/>
      <c r="AJ373" s="69"/>
      <c r="AK373" s="69"/>
      <c r="AL373" s="69"/>
      <c r="AM373" s="69"/>
      <c r="AN373" s="69"/>
      <c r="AO373" s="69"/>
      <c r="AP373" s="69"/>
      <c r="AQ373" s="69"/>
      <c r="AR373" s="69"/>
      <c r="AS373" s="69"/>
      <c r="AT373" s="69"/>
      <c r="AU373" s="69"/>
      <c r="AV373" s="69"/>
      <c r="AW373" s="69"/>
      <c r="AX373" s="69"/>
      <c r="AY373" s="69"/>
    </row>
    <row r="374" spans="1:51" s="70" customFormat="1" ht="13.8">
      <c r="A374" s="69"/>
      <c r="B374" s="69"/>
      <c r="C374" s="69"/>
      <c r="D374" s="69"/>
      <c r="E374" s="69"/>
      <c r="F374" s="69"/>
      <c r="G374" s="69"/>
      <c r="H374" s="69"/>
      <c r="I374" s="69"/>
      <c r="J374" s="69"/>
      <c r="K374" s="69"/>
      <c r="L374" s="69"/>
      <c r="M374" s="246"/>
      <c r="N374" s="246"/>
      <c r="O374" s="246"/>
      <c r="P374" s="246"/>
      <c r="Q374" s="246"/>
      <c r="R374" s="246"/>
      <c r="S374" s="69"/>
      <c r="T374" s="69"/>
      <c r="U374" s="69"/>
      <c r="V374" s="69"/>
      <c r="W374" s="69"/>
      <c r="X374" s="69"/>
      <c r="Y374" s="69"/>
      <c r="Z374" s="69"/>
      <c r="AA374" s="69"/>
      <c r="AB374" s="69"/>
      <c r="AC374" s="69"/>
      <c r="AD374" s="69"/>
      <c r="AE374" s="69"/>
      <c r="AF374" s="69"/>
      <c r="AG374" s="69"/>
      <c r="AH374" s="69"/>
      <c r="AI374" s="69"/>
      <c r="AJ374" s="69"/>
      <c r="AK374" s="69"/>
      <c r="AL374" s="69"/>
      <c r="AM374" s="69"/>
      <c r="AN374" s="69"/>
      <c r="AO374" s="69"/>
      <c r="AP374" s="69"/>
      <c r="AQ374" s="69"/>
      <c r="AR374" s="69"/>
      <c r="AS374" s="69"/>
      <c r="AT374" s="69"/>
      <c r="AU374" s="69"/>
      <c r="AV374" s="69"/>
      <c r="AW374" s="69"/>
      <c r="AX374" s="69"/>
      <c r="AY374" s="69"/>
    </row>
    <row r="375" spans="1:51" s="70" customFormat="1" ht="13.8">
      <c r="A375" s="69"/>
      <c r="B375" s="69"/>
      <c r="C375" s="69"/>
      <c r="D375" s="69"/>
      <c r="E375" s="69"/>
      <c r="F375" s="69"/>
      <c r="G375" s="69"/>
      <c r="H375" s="69"/>
      <c r="I375" s="69"/>
      <c r="J375" s="69"/>
      <c r="K375" s="69"/>
      <c r="L375" s="69"/>
      <c r="M375" s="246"/>
      <c r="N375" s="246"/>
      <c r="O375" s="246"/>
      <c r="P375" s="246"/>
      <c r="Q375" s="246"/>
      <c r="R375" s="246"/>
      <c r="S375" s="69"/>
      <c r="T375" s="69"/>
      <c r="U375" s="69"/>
      <c r="V375" s="69"/>
      <c r="W375" s="69"/>
      <c r="X375" s="69"/>
      <c r="Y375" s="69"/>
      <c r="Z375" s="69"/>
      <c r="AA375" s="69"/>
      <c r="AB375" s="69"/>
      <c r="AC375" s="69"/>
      <c r="AD375" s="69"/>
      <c r="AE375" s="69"/>
      <c r="AF375" s="69"/>
      <c r="AG375" s="69"/>
      <c r="AH375" s="69"/>
      <c r="AI375" s="69"/>
      <c r="AJ375" s="69"/>
      <c r="AK375" s="69"/>
      <c r="AL375" s="69"/>
      <c r="AM375" s="69"/>
      <c r="AN375" s="69"/>
      <c r="AO375" s="69"/>
      <c r="AP375" s="69"/>
      <c r="AQ375" s="69"/>
      <c r="AR375" s="69"/>
      <c r="AS375" s="69"/>
      <c r="AT375" s="69"/>
      <c r="AU375" s="69"/>
      <c r="AV375" s="69"/>
      <c r="AW375" s="69"/>
      <c r="AX375" s="69"/>
      <c r="AY375" s="69"/>
    </row>
    <row r="376" spans="1:51" s="70" customFormat="1" ht="13.8">
      <c r="A376" s="69"/>
      <c r="B376" s="69"/>
      <c r="C376" s="69"/>
      <c r="D376" s="69"/>
      <c r="E376" s="69"/>
      <c r="F376" s="69"/>
      <c r="G376" s="69"/>
      <c r="H376" s="69"/>
      <c r="I376" s="69"/>
      <c r="J376" s="69"/>
      <c r="K376" s="69"/>
      <c r="L376" s="69"/>
      <c r="M376" s="246"/>
      <c r="N376" s="246"/>
      <c r="O376" s="246"/>
      <c r="P376" s="246"/>
      <c r="Q376" s="246"/>
      <c r="R376" s="246"/>
      <c r="S376" s="69"/>
      <c r="T376" s="69"/>
      <c r="U376" s="69"/>
      <c r="V376" s="69"/>
      <c r="W376" s="69"/>
      <c r="X376" s="69"/>
      <c r="Y376" s="69"/>
      <c r="Z376" s="69"/>
      <c r="AA376" s="69"/>
      <c r="AB376" s="69"/>
      <c r="AC376" s="69"/>
      <c r="AD376" s="69"/>
      <c r="AE376" s="69"/>
      <c r="AF376" s="69"/>
      <c r="AG376" s="69"/>
      <c r="AH376" s="69"/>
      <c r="AI376" s="69"/>
      <c r="AJ376" s="69"/>
      <c r="AK376" s="69"/>
      <c r="AL376" s="69"/>
      <c r="AM376" s="69"/>
      <c r="AN376" s="69"/>
      <c r="AO376" s="69"/>
      <c r="AP376" s="69"/>
      <c r="AQ376" s="69"/>
      <c r="AR376" s="69"/>
      <c r="AS376" s="69"/>
      <c r="AT376" s="69"/>
      <c r="AU376" s="69"/>
      <c r="AV376" s="69"/>
      <c r="AW376" s="69"/>
      <c r="AX376" s="69"/>
      <c r="AY376" s="69"/>
    </row>
    <row r="377" spans="1:51" s="70" customFormat="1" ht="13.8">
      <c r="A377" s="69"/>
      <c r="B377" s="69"/>
      <c r="C377" s="69"/>
      <c r="D377" s="69"/>
      <c r="E377" s="69"/>
      <c r="F377" s="69"/>
      <c r="G377" s="69"/>
      <c r="H377" s="69"/>
      <c r="I377" s="69"/>
      <c r="J377" s="69"/>
      <c r="K377" s="69"/>
      <c r="L377" s="69"/>
      <c r="M377" s="246"/>
      <c r="N377" s="246"/>
      <c r="O377" s="246"/>
      <c r="P377" s="246"/>
      <c r="Q377" s="246"/>
      <c r="R377" s="246"/>
      <c r="S377" s="69"/>
      <c r="T377" s="69"/>
      <c r="U377" s="69"/>
      <c r="V377" s="69"/>
      <c r="W377" s="69"/>
      <c r="X377" s="69"/>
      <c r="Y377" s="69"/>
      <c r="Z377" s="69"/>
      <c r="AA377" s="69"/>
      <c r="AB377" s="69"/>
      <c r="AC377" s="69"/>
      <c r="AD377" s="69"/>
      <c r="AE377" s="69"/>
      <c r="AF377" s="69"/>
      <c r="AG377" s="69"/>
      <c r="AH377" s="69"/>
      <c r="AI377" s="69"/>
      <c r="AJ377" s="69"/>
      <c r="AK377" s="69"/>
      <c r="AL377" s="69"/>
      <c r="AM377" s="69"/>
      <c r="AN377" s="69"/>
      <c r="AO377" s="69"/>
      <c r="AP377" s="69"/>
      <c r="AQ377" s="69"/>
      <c r="AR377" s="69"/>
      <c r="AS377" s="69"/>
      <c r="AT377" s="69"/>
      <c r="AU377" s="69"/>
      <c r="AV377" s="69"/>
      <c r="AW377" s="69"/>
      <c r="AX377" s="69"/>
      <c r="AY377" s="69"/>
    </row>
    <row r="378" spans="1:51" s="70" customFormat="1" ht="13.8">
      <c r="A378" s="69"/>
      <c r="B378" s="69"/>
      <c r="C378" s="69"/>
      <c r="D378" s="69"/>
      <c r="E378" s="69"/>
      <c r="F378" s="69"/>
      <c r="G378" s="69"/>
      <c r="H378" s="69"/>
      <c r="I378" s="69"/>
      <c r="J378" s="69"/>
      <c r="K378" s="69"/>
      <c r="L378" s="69"/>
      <c r="M378" s="246"/>
      <c r="N378" s="246"/>
      <c r="O378" s="246"/>
      <c r="P378" s="246"/>
      <c r="Q378" s="246"/>
      <c r="R378" s="246"/>
      <c r="S378" s="69"/>
      <c r="T378" s="69"/>
      <c r="U378" s="69"/>
      <c r="V378" s="69"/>
      <c r="W378" s="69"/>
      <c r="X378" s="69"/>
      <c r="Y378" s="69"/>
      <c r="Z378" s="69"/>
      <c r="AA378" s="69"/>
      <c r="AB378" s="69"/>
      <c r="AC378" s="69"/>
      <c r="AD378" s="69"/>
      <c r="AE378" s="69"/>
      <c r="AF378" s="69"/>
      <c r="AG378" s="69"/>
      <c r="AH378" s="69"/>
      <c r="AI378" s="69"/>
      <c r="AJ378" s="69"/>
      <c r="AK378" s="69"/>
      <c r="AL378" s="69"/>
      <c r="AM378" s="69"/>
      <c r="AN378" s="69"/>
      <c r="AO378" s="69"/>
      <c r="AP378" s="69"/>
      <c r="AQ378" s="69"/>
      <c r="AR378" s="69"/>
      <c r="AS378" s="69"/>
      <c r="AT378" s="69"/>
      <c r="AU378" s="69"/>
      <c r="AV378" s="69"/>
      <c r="AW378" s="69"/>
      <c r="AX378" s="69"/>
      <c r="AY378" s="69"/>
    </row>
    <row r="379" spans="1:51" s="70" customFormat="1" ht="13.8">
      <c r="A379" s="69"/>
      <c r="B379" s="69"/>
      <c r="C379" s="69"/>
      <c r="D379" s="69"/>
      <c r="E379" s="69"/>
      <c r="F379" s="69"/>
      <c r="G379" s="69"/>
      <c r="H379" s="69"/>
      <c r="I379" s="69"/>
      <c r="J379" s="69"/>
      <c r="K379" s="69"/>
      <c r="L379" s="69"/>
      <c r="M379" s="246"/>
      <c r="N379" s="246"/>
      <c r="O379" s="246"/>
      <c r="P379" s="246"/>
      <c r="Q379" s="246"/>
      <c r="R379" s="246"/>
      <c r="S379" s="69"/>
      <c r="T379" s="69"/>
      <c r="U379" s="69"/>
      <c r="V379" s="69"/>
      <c r="W379" s="69"/>
      <c r="X379" s="69"/>
      <c r="Y379" s="69"/>
      <c r="Z379" s="69"/>
      <c r="AA379" s="69"/>
      <c r="AB379" s="69"/>
      <c r="AC379" s="69"/>
      <c r="AD379" s="69"/>
      <c r="AE379" s="69"/>
      <c r="AF379" s="69"/>
      <c r="AG379" s="69"/>
      <c r="AH379" s="69"/>
      <c r="AI379" s="69"/>
      <c r="AJ379" s="69"/>
      <c r="AK379" s="69"/>
      <c r="AL379" s="69"/>
      <c r="AM379" s="69"/>
      <c r="AN379" s="69"/>
      <c r="AO379" s="69"/>
      <c r="AP379" s="69"/>
      <c r="AQ379" s="69"/>
      <c r="AR379" s="69"/>
      <c r="AS379" s="69"/>
      <c r="AT379" s="69"/>
      <c r="AU379" s="69"/>
      <c r="AV379" s="69"/>
      <c r="AW379" s="69"/>
      <c r="AX379" s="69"/>
      <c r="AY379" s="69"/>
    </row>
    <row r="380" spans="1:51" s="70" customFormat="1" ht="13.8">
      <c r="A380" s="69"/>
      <c r="B380" s="69"/>
      <c r="C380" s="69"/>
      <c r="D380" s="69"/>
      <c r="E380" s="69"/>
      <c r="F380" s="69"/>
      <c r="G380" s="69"/>
      <c r="H380" s="69"/>
      <c r="I380" s="69"/>
      <c r="J380" s="69"/>
      <c r="K380" s="69"/>
      <c r="L380" s="69"/>
      <c r="M380" s="246"/>
      <c r="N380" s="246"/>
      <c r="O380" s="246"/>
      <c r="P380" s="246"/>
      <c r="Q380" s="246"/>
      <c r="R380" s="246"/>
      <c r="S380" s="69"/>
      <c r="T380" s="69"/>
      <c r="U380" s="69"/>
      <c r="V380" s="69"/>
      <c r="W380" s="69"/>
      <c r="X380" s="69"/>
      <c r="Y380" s="69"/>
      <c r="Z380" s="69"/>
      <c r="AA380" s="69"/>
      <c r="AB380" s="69"/>
      <c r="AC380" s="69"/>
      <c r="AD380" s="69"/>
      <c r="AE380" s="69"/>
      <c r="AF380" s="69"/>
      <c r="AG380" s="69"/>
      <c r="AH380" s="69"/>
      <c r="AI380" s="69"/>
      <c r="AJ380" s="69"/>
      <c r="AK380" s="69"/>
      <c r="AL380" s="69"/>
      <c r="AM380" s="69"/>
      <c r="AN380" s="69"/>
      <c r="AO380" s="69"/>
      <c r="AP380" s="69"/>
      <c r="AQ380" s="69"/>
      <c r="AR380" s="69"/>
      <c r="AS380" s="69"/>
      <c r="AT380" s="69"/>
      <c r="AU380" s="69"/>
      <c r="AV380" s="69"/>
      <c r="AW380" s="69"/>
      <c r="AX380" s="69"/>
      <c r="AY380" s="69"/>
    </row>
    <row r="381" spans="1:51" s="70" customFormat="1" ht="13.8">
      <c r="A381" s="69"/>
      <c r="B381" s="69"/>
      <c r="C381" s="69"/>
      <c r="D381" s="69"/>
      <c r="E381" s="69"/>
      <c r="F381" s="69"/>
      <c r="G381" s="69"/>
      <c r="H381" s="69"/>
      <c r="I381" s="69"/>
      <c r="J381" s="69"/>
      <c r="K381" s="69"/>
      <c r="L381" s="69"/>
      <c r="M381" s="246"/>
      <c r="N381" s="246"/>
      <c r="O381" s="246"/>
      <c r="P381" s="246"/>
      <c r="Q381" s="246"/>
      <c r="R381" s="246"/>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c r="AR381" s="69"/>
      <c r="AS381" s="69"/>
      <c r="AT381" s="69"/>
      <c r="AU381" s="69"/>
      <c r="AV381" s="69"/>
      <c r="AW381" s="69"/>
      <c r="AX381" s="69"/>
      <c r="AY381" s="69"/>
    </row>
    <row r="382" spans="1:51" s="70" customFormat="1" ht="13.8">
      <c r="A382" s="69"/>
      <c r="B382" s="69"/>
      <c r="C382" s="69"/>
      <c r="D382" s="69"/>
      <c r="E382" s="69"/>
      <c r="F382" s="69"/>
      <c r="G382" s="69"/>
      <c r="H382" s="69"/>
      <c r="I382" s="69"/>
      <c r="J382" s="69"/>
      <c r="K382" s="69"/>
      <c r="L382" s="69"/>
      <c r="M382" s="246"/>
      <c r="N382" s="246"/>
      <c r="O382" s="246"/>
      <c r="P382" s="246"/>
      <c r="Q382" s="246"/>
      <c r="R382" s="246"/>
      <c r="S382" s="69"/>
      <c r="T382" s="69"/>
      <c r="U382" s="69"/>
      <c r="V382" s="69"/>
      <c r="W382" s="69"/>
      <c r="X382" s="69"/>
      <c r="Y382" s="69"/>
      <c r="Z382" s="69"/>
      <c r="AA382" s="69"/>
      <c r="AB382" s="69"/>
      <c r="AC382" s="69"/>
      <c r="AD382" s="69"/>
      <c r="AE382" s="69"/>
      <c r="AF382" s="69"/>
      <c r="AG382" s="69"/>
      <c r="AH382" s="69"/>
      <c r="AI382" s="69"/>
      <c r="AJ382" s="69"/>
      <c r="AK382" s="69"/>
      <c r="AL382" s="69"/>
      <c r="AM382" s="69"/>
      <c r="AN382" s="69"/>
      <c r="AO382" s="69"/>
      <c r="AP382" s="69"/>
      <c r="AQ382" s="69"/>
      <c r="AR382" s="69"/>
      <c r="AS382" s="69"/>
      <c r="AT382" s="69"/>
      <c r="AU382" s="69"/>
      <c r="AV382" s="69"/>
      <c r="AW382" s="69"/>
      <c r="AX382" s="69"/>
      <c r="AY382" s="69"/>
    </row>
    <row r="383" spans="1:51" s="70" customFormat="1" ht="13.8">
      <c r="A383" s="69"/>
      <c r="B383" s="69"/>
      <c r="C383" s="69"/>
      <c r="D383" s="69"/>
      <c r="E383" s="69"/>
      <c r="F383" s="69"/>
      <c r="G383" s="69"/>
      <c r="H383" s="69"/>
      <c r="I383" s="69"/>
      <c r="J383" s="69"/>
      <c r="K383" s="69"/>
      <c r="L383" s="69"/>
      <c r="M383" s="246"/>
      <c r="N383" s="246"/>
      <c r="O383" s="246"/>
      <c r="P383" s="246"/>
      <c r="Q383" s="246"/>
      <c r="R383" s="246"/>
      <c r="S383" s="69"/>
      <c r="T383" s="69"/>
      <c r="U383" s="69"/>
      <c r="V383" s="69"/>
      <c r="W383" s="69"/>
      <c r="X383" s="69"/>
      <c r="Y383" s="69"/>
      <c r="Z383" s="69"/>
      <c r="AA383" s="69"/>
      <c r="AB383" s="69"/>
      <c r="AC383" s="69"/>
      <c r="AD383" s="69"/>
      <c r="AE383" s="69"/>
      <c r="AF383" s="69"/>
      <c r="AG383" s="69"/>
      <c r="AH383" s="69"/>
      <c r="AI383" s="69"/>
      <c r="AJ383" s="69"/>
      <c r="AK383" s="69"/>
      <c r="AL383" s="69"/>
      <c r="AM383" s="69"/>
      <c r="AN383" s="69"/>
      <c r="AO383" s="69"/>
      <c r="AP383" s="69"/>
      <c r="AQ383" s="69"/>
      <c r="AR383" s="69"/>
      <c r="AS383" s="69"/>
      <c r="AT383" s="69"/>
      <c r="AU383" s="69"/>
      <c r="AV383" s="69"/>
      <c r="AW383" s="69"/>
      <c r="AX383" s="69"/>
      <c r="AY383" s="69"/>
    </row>
    <row r="384" spans="1:51" s="70" customFormat="1" ht="13.8">
      <c r="A384" s="69"/>
      <c r="B384" s="69"/>
      <c r="C384" s="69"/>
      <c r="D384" s="69"/>
      <c r="E384" s="69"/>
      <c r="F384" s="69"/>
      <c r="G384" s="69"/>
      <c r="H384" s="69"/>
      <c r="I384" s="69"/>
      <c r="J384" s="69"/>
      <c r="K384" s="69"/>
      <c r="L384" s="69"/>
      <c r="M384" s="246"/>
      <c r="N384" s="246"/>
      <c r="O384" s="246"/>
      <c r="P384" s="246"/>
      <c r="Q384" s="246"/>
      <c r="R384" s="246"/>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c r="AR384" s="69"/>
      <c r="AS384" s="69"/>
      <c r="AT384" s="69"/>
      <c r="AU384" s="69"/>
      <c r="AV384" s="69"/>
      <c r="AW384" s="69"/>
      <c r="AX384" s="69"/>
      <c r="AY384" s="69"/>
    </row>
    <row r="385" spans="1:51" s="70" customFormat="1" ht="13.8">
      <c r="A385" s="69"/>
      <c r="B385" s="69"/>
      <c r="C385" s="69"/>
      <c r="D385" s="69"/>
      <c r="E385" s="69"/>
      <c r="F385" s="69"/>
      <c r="G385" s="69"/>
      <c r="H385" s="69"/>
      <c r="I385" s="69"/>
      <c r="J385" s="69"/>
      <c r="K385" s="69"/>
      <c r="L385" s="69"/>
      <c r="M385" s="246"/>
      <c r="N385" s="246"/>
      <c r="O385" s="246"/>
      <c r="P385" s="246"/>
      <c r="Q385" s="246"/>
      <c r="R385" s="246"/>
      <c r="S385" s="69"/>
      <c r="T385" s="69"/>
      <c r="U385" s="69"/>
      <c r="V385" s="69"/>
      <c r="W385" s="69"/>
      <c r="X385" s="69"/>
      <c r="Y385" s="69"/>
      <c r="Z385" s="69"/>
      <c r="AA385" s="69"/>
      <c r="AB385" s="69"/>
      <c r="AC385" s="69"/>
      <c r="AD385" s="69"/>
      <c r="AE385" s="69"/>
      <c r="AF385" s="69"/>
      <c r="AG385" s="69"/>
      <c r="AH385" s="69"/>
      <c r="AI385" s="69"/>
      <c r="AJ385" s="69"/>
      <c r="AK385" s="69"/>
      <c r="AL385" s="69"/>
      <c r="AM385" s="69"/>
      <c r="AN385" s="69"/>
      <c r="AO385" s="69"/>
      <c r="AP385" s="69"/>
      <c r="AQ385" s="69"/>
      <c r="AR385" s="69"/>
      <c r="AS385" s="69"/>
      <c r="AT385" s="69"/>
      <c r="AU385" s="69"/>
      <c r="AV385" s="69"/>
      <c r="AW385" s="69"/>
      <c r="AX385" s="69"/>
      <c r="AY385" s="69"/>
    </row>
    <row r="386" spans="1:51" s="70" customFormat="1" ht="13.8">
      <c r="A386" s="69"/>
      <c r="B386" s="69"/>
      <c r="C386" s="69"/>
      <c r="D386" s="69"/>
      <c r="E386" s="69"/>
      <c r="F386" s="69"/>
      <c r="G386" s="69"/>
      <c r="H386" s="69"/>
      <c r="I386" s="69"/>
      <c r="J386" s="69"/>
      <c r="K386" s="69"/>
      <c r="L386" s="69"/>
      <c r="M386" s="246"/>
      <c r="N386" s="246"/>
      <c r="O386" s="246"/>
      <c r="P386" s="246"/>
      <c r="Q386" s="246"/>
      <c r="R386" s="246"/>
      <c r="S386" s="69"/>
      <c r="T386" s="69"/>
      <c r="U386" s="69"/>
      <c r="V386" s="69"/>
      <c r="W386" s="69"/>
      <c r="X386" s="69"/>
      <c r="Y386" s="69"/>
      <c r="Z386" s="69"/>
      <c r="AA386" s="69"/>
      <c r="AB386" s="69"/>
      <c r="AC386" s="69"/>
      <c r="AD386" s="69"/>
      <c r="AE386" s="69"/>
      <c r="AF386" s="69"/>
      <c r="AG386" s="69"/>
      <c r="AH386" s="69"/>
      <c r="AI386" s="69"/>
      <c r="AJ386" s="69"/>
      <c r="AK386" s="69"/>
      <c r="AL386" s="69"/>
      <c r="AM386" s="69"/>
      <c r="AN386" s="69"/>
      <c r="AO386" s="69"/>
      <c r="AP386" s="69"/>
      <c r="AQ386" s="69"/>
      <c r="AR386" s="69"/>
      <c r="AS386" s="69"/>
      <c r="AT386" s="69"/>
      <c r="AU386" s="69"/>
      <c r="AV386" s="69"/>
      <c r="AW386" s="69"/>
      <c r="AX386" s="69"/>
      <c r="AY386" s="69"/>
    </row>
    <row r="387" spans="1:51" s="70" customFormat="1" ht="13.8">
      <c r="A387" s="69"/>
      <c r="B387" s="69"/>
      <c r="C387" s="69"/>
      <c r="D387" s="69"/>
      <c r="E387" s="69"/>
      <c r="F387" s="69"/>
      <c r="G387" s="69"/>
      <c r="H387" s="69"/>
      <c r="I387" s="69"/>
      <c r="J387" s="69"/>
      <c r="K387" s="69"/>
      <c r="L387" s="69"/>
      <c r="M387" s="246"/>
      <c r="N387" s="246"/>
      <c r="O387" s="246"/>
      <c r="P387" s="246"/>
      <c r="Q387" s="246"/>
      <c r="R387" s="246"/>
      <c r="S387" s="69"/>
      <c r="T387" s="69"/>
      <c r="U387" s="69"/>
      <c r="V387" s="69"/>
      <c r="W387" s="69"/>
      <c r="X387" s="69"/>
      <c r="Y387" s="69"/>
      <c r="Z387" s="69"/>
      <c r="AA387" s="69"/>
      <c r="AB387" s="69"/>
      <c r="AC387" s="69"/>
      <c r="AD387" s="69"/>
      <c r="AE387" s="69"/>
      <c r="AF387" s="69"/>
      <c r="AG387" s="69"/>
      <c r="AH387" s="69"/>
      <c r="AI387" s="69"/>
      <c r="AJ387" s="69"/>
      <c r="AK387" s="69"/>
      <c r="AL387" s="69"/>
      <c r="AM387" s="69"/>
      <c r="AN387" s="69"/>
      <c r="AO387" s="69"/>
      <c r="AP387" s="69"/>
      <c r="AQ387" s="69"/>
      <c r="AR387" s="69"/>
      <c r="AS387" s="69"/>
      <c r="AT387" s="69"/>
      <c r="AU387" s="69"/>
      <c r="AV387" s="69"/>
      <c r="AW387" s="69"/>
      <c r="AX387" s="69"/>
      <c r="AY387" s="69"/>
    </row>
    <row r="388" spans="1:51" s="70" customFormat="1" ht="13.8">
      <c r="A388" s="69"/>
      <c r="B388" s="69"/>
      <c r="C388" s="69"/>
      <c r="D388" s="69"/>
      <c r="E388" s="69"/>
      <c r="F388" s="69"/>
      <c r="G388" s="69"/>
      <c r="H388" s="69"/>
      <c r="I388" s="69"/>
      <c r="J388" s="69"/>
      <c r="K388" s="69"/>
      <c r="L388" s="69"/>
      <c r="M388" s="246"/>
      <c r="N388" s="246"/>
      <c r="O388" s="246"/>
      <c r="P388" s="246"/>
      <c r="Q388" s="246"/>
      <c r="R388" s="246"/>
      <c r="S388" s="69"/>
      <c r="T388" s="69"/>
      <c r="U388" s="69"/>
      <c r="V388" s="69"/>
      <c r="W388" s="69"/>
      <c r="X388" s="69"/>
      <c r="Y388" s="69"/>
      <c r="Z388" s="69"/>
      <c r="AA388" s="69"/>
      <c r="AB388" s="69"/>
      <c r="AC388" s="69"/>
      <c r="AD388" s="69"/>
      <c r="AE388" s="69"/>
      <c r="AF388" s="69"/>
      <c r="AG388" s="69"/>
      <c r="AH388" s="69"/>
      <c r="AI388" s="69"/>
      <c r="AJ388" s="69"/>
      <c r="AK388" s="69"/>
      <c r="AL388" s="69"/>
      <c r="AM388" s="69"/>
      <c r="AN388" s="69"/>
      <c r="AO388" s="69"/>
      <c r="AP388" s="69"/>
      <c r="AQ388" s="69"/>
      <c r="AR388" s="69"/>
      <c r="AS388" s="69"/>
      <c r="AT388" s="69"/>
      <c r="AU388" s="69"/>
      <c r="AV388" s="69"/>
      <c r="AW388" s="69"/>
      <c r="AX388" s="69"/>
      <c r="AY388" s="69"/>
    </row>
    <row r="389" spans="1:51" s="70" customFormat="1" ht="13.8">
      <c r="A389" s="69"/>
      <c r="B389" s="69"/>
      <c r="C389" s="69"/>
      <c r="D389" s="69"/>
      <c r="E389" s="69"/>
      <c r="F389" s="69"/>
      <c r="G389" s="69"/>
      <c r="H389" s="69"/>
      <c r="I389" s="69"/>
      <c r="J389" s="69"/>
      <c r="K389" s="69"/>
      <c r="L389" s="69"/>
      <c r="M389" s="246"/>
      <c r="N389" s="246"/>
      <c r="O389" s="246"/>
      <c r="P389" s="246"/>
      <c r="Q389" s="246"/>
      <c r="R389" s="246"/>
      <c r="S389" s="69"/>
      <c r="T389" s="69"/>
      <c r="U389" s="69"/>
      <c r="V389" s="69"/>
      <c r="W389" s="69"/>
      <c r="X389" s="69"/>
      <c r="Y389" s="69"/>
      <c r="Z389" s="69"/>
      <c r="AA389" s="69"/>
      <c r="AB389" s="69"/>
      <c r="AC389" s="69"/>
      <c r="AD389" s="69"/>
      <c r="AE389" s="69"/>
      <c r="AF389" s="69"/>
      <c r="AG389" s="69"/>
      <c r="AH389" s="69"/>
      <c r="AI389" s="69"/>
      <c r="AJ389" s="69"/>
      <c r="AK389" s="69"/>
      <c r="AL389" s="69"/>
      <c r="AM389" s="69"/>
      <c r="AN389" s="69"/>
      <c r="AO389" s="69"/>
      <c r="AP389" s="69"/>
      <c r="AQ389" s="69"/>
      <c r="AR389" s="69"/>
      <c r="AS389" s="69"/>
      <c r="AT389" s="69"/>
      <c r="AU389" s="69"/>
      <c r="AV389" s="69"/>
      <c r="AW389" s="69"/>
      <c r="AX389" s="69"/>
      <c r="AY389" s="69"/>
    </row>
    <row r="390" spans="1:51" s="70" customFormat="1" ht="13.8">
      <c r="A390" s="69"/>
      <c r="B390" s="69"/>
      <c r="C390" s="69"/>
      <c r="D390" s="69"/>
      <c r="E390" s="69"/>
      <c r="F390" s="69"/>
      <c r="G390" s="69"/>
      <c r="H390" s="69"/>
      <c r="I390" s="69"/>
      <c r="J390" s="69"/>
      <c r="K390" s="69"/>
      <c r="L390" s="69"/>
      <c r="M390" s="246"/>
      <c r="N390" s="246"/>
      <c r="O390" s="246"/>
      <c r="P390" s="246"/>
      <c r="Q390" s="246"/>
      <c r="R390" s="246"/>
      <c r="S390" s="69"/>
      <c r="T390" s="69"/>
      <c r="U390" s="69"/>
      <c r="V390" s="69"/>
      <c r="W390" s="69"/>
      <c r="X390" s="69"/>
      <c r="Y390" s="69"/>
      <c r="Z390" s="69"/>
      <c r="AA390" s="69"/>
      <c r="AB390" s="69"/>
      <c r="AC390" s="69"/>
      <c r="AD390" s="69"/>
      <c r="AE390" s="69"/>
      <c r="AF390" s="69"/>
      <c r="AG390" s="69"/>
      <c r="AH390" s="69"/>
      <c r="AI390" s="69"/>
      <c r="AJ390" s="69"/>
      <c r="AK390" s="69"/>
      <c r="AL390" s="69"/>
      <c r="AM390" s="69"/>
      <c r="AN390" s="69"/>
      <c r="AO390" s="69"/>
      <c r="AP390" s="69"/>
      <c r="AQ390" s="69"/>
      <c r="AR390" s="69"/>
      <c r="AS390" s="69"/>
      <c r="AT390" s="69"/>
      <c r="AU390" s="69"/>
      <c r="AV390" s="69"/>
      <c r="AW390" s="69"/>
      <c r="AX390" s="69"/>
      <c r="AY390" s="69"/>
    </row>
    <row r="391" spans="1:51" s="70" customFormat="1" ht="13.8">
      <c r="A391" s="69"/>
      <c r="B391" s="69"/>
      <c r="C391" s="69"/>
      <c r="D391" s="69"/>
      <c r="E391" s="69"/>
      <c r="F391" s="69"/>
      <c r="G391" s="69"/>
      <c r="H391" s="69"/>
      <c r="I391" s="69"/>
      <c r="J391" s="69"/>
      <c r="K391" s="69"/>
      <c r="L391" s="69"/>
      <c r="M391" s="246"/>
      <c r="N391" s="246"/>
      <c r="O391" s="246"/>
      <c r="P391" s="246"/>
      <c r="Q391" s="246"/>
      <c r="R391" s="246"/>
      <c r="S391" s="69"/>
      <c r="T391" s="69"/>
      <c r="U391" s="69"/>
      <c r="V391" s="69"/>
      <c r="W391" s="69"/>
      <c r="X391" s="69"/>
      <c r="Y391" s="69"/>
      <c r="Z391" s="69"/>
      <c r="AA391" s="69"/>
      <c r="AB391" s="69"/>
      <c r="AC391" s="69"/>
      <c r="AD391" s="69"/>
      <c r="AE391" s="69"/>
      <c r="AF391" s="69"/>
      <c r="AG391" s="69"/>
      <c r="AH391" s="69"/>
      <c r="AI391" s="69"/>
      <c r="AJ391" s="69"/>
      <c r="AK391" s="69"/>
      <c r="AL391" s="69"/>
      <c r="AM391" s="69"/>
      <c r="AN391" s="69"/>
      <c r="AO391" s="69"/>
      <c r="AP391" s="69"/>
      <c r="AQ391" s="69"/>
      <c r="AR391" s="69"/>
      <c r="AS391" s="69"/>
      <c r="AT391" s="69"/>
      <c r="AU391" s="69"/>
      <c r="AV391" s="69"/>
      <c r="AW391" s="69"/>
      <c r="AX391" s="69"/>
      <c r="AY391" s="69"/>
    </row>
    <row r="392" spans="1:51" s="70" customFormat="1" ht="13.8">
      <c r="A392" s="69"/>
      <c r="B392" s="69"/>
      <c r="C392" s="69"/>
      <c r="D392" s="69"/>
      <c r="E392" s="69"/>
      <c r="F392" s="69"/>
      <c r="G392" s="69"/>
      <c r="H392" s="69"/>
      <c r="I392" s="69"/>
      <c r="J392" s="69"/>
      <c r="K392" s="69"/>
      <c r="L392" s="69"/>
      <c r="M392" s="246"/>
      <c r="N392" s="246"/>
      <c r="O392" s="246"/>
      <c r="P392" s="246"/>
      <c r="Q392" s="246"/>
      <c r="R392" s="246"/>
      <c r="S392" s="69"/>
      <c r="T392" s="69"/>
      <c r="U392" s="69"/>
      <c r="V392" s="69"/>
      <c r="W392" s="69"/>
      <c r="X392" s="69"/>
      <c r="Y392" s="69"/>
      <c r="Z392" s="69"/>
      <c r="AA392" s="69"/>
      <c r="AB392" s="69"/>
      <c r="AC392" s="69"/>
      <c r="AD392" s="69"/>
      <c r="AE392" s="69"/>
      <c r="AF392" s="69"/>
      <c r="AG392" s="69"/>
      <c r="AH392" s="69"/>
      <c r="AI392" s="69"/>
      <c r="AJ392" s="69"/>
      <c r="AK392" s="69"/>
      <c r="AL392" s="69"/>
      <c r="AM392" s="69"/>
      <c r="AN392" s="69"/>
      <c r="AO392" s="69"/>
      <c r="AP392" s="69"/>
      <c r="AQ392" s="69"/>
      <c r="AR392" s="69"/>
      <c r="AS392" s="69"/>
      <c r="AT392" s="69"/>
      <c r="AU392" s="69"/>
      <c r="AV392" s="69"/>
      <c r="AW392" s="69"/>
      <c r="AX392" s="69"/>
      <c r="AY392" s="69"/>
    </row>
    <row r="393" spans="1:51" s="70" customFormat="1" ht="13.8">
      <c r="A393" s="69"/>
      <c r="B393" s="69"/>
      <c r="C393" s="69"/>
      <c r="D393" s="69"/>
      <c r="E393" s="69"/>
      <c r="F393" s="69"/>
      <c r="G393" s="69"/>
      <c r="H393" s="69"/>
      <c r="I393" s="69"/>
      <c r="J393" s="69"/>
      <c r="K393" s="69"/>
      <c r="L393" s="69"/>
      <c r="M393" s="246"/>
      <c r="N393" s="246"/>
      <c r="O393" s="246"/>
      <c r="P393" s="246"/>
      <c r="Q393" s="246"/>
      <c r="R393" s="246"/>
      <c r="S393" s="69"/>
      <c r="T393" s="69"/>
      <c r="U393" s="69"/>
      <c r="V393" s="69"/>
      <c r="W393" s="69"/>
      <c r="X393" s="69"/>
      <c r="Y393" s="69"/>
      <c r="Z393" s="69"/>
      <c r="AA393" s="69"/>
      <c r="AB393" s="69"/>
      <c r="AC393" s="69"/>
      <c r="AD393" s="69"/>
      <c r="AE393" s="69"/>
      <c r="AF393" s="69"/>
      <c r="AG393" s="69"/>
      <c r="AH393" s="69"/>
      <c r="AI393" s="69"/>
      <c r="AJ393" s="69"/>
      <c r="AK393" s="69"/>
      <c r="AL393" s="69"/>
      <c r="AM393" s="69"/>
      <c r="AN393" s="69"/>
      <c r="AO393" s="69"/>
      <c r="AP393" s="69"/>
      <c r="AQ393" s="69"/>
      <c r="AR393" s="69"/>
      <c r="AS393" s="69"/>
      <c r="AT393" s="69"/>
      <c r="AU393" s="69"/>
      <c r="AV393" s="69"/>
      <c r="AW393" s="69"/>
      <c r="AX393" s="69"/>
      <c r="AY393" s="69"/>
    </row>
    <row r="394" spans="1:51" s="70" customFormat="1" ht="13.8">
      <c r="A394" s="69"/>
      <c r="B394" s="69"/>
      <c r="C394" s="69"/>
      <c r="D394" s="69"/>
      <c r="E394" s="69"/>
      <c r="F394" s="69"/>
      <c r="G394" s="69"/>
      <c r="H394" s="69"/>
      <c r="I394" s="69"/>
      <c r="J394" s="69"/>
      <c r="K394" s="69"/>
      <c r="L394" s="69"/>
      <c r="M394" s="246"/>
      <c r="N394" s="246"/>
      <c r="O394" s="246"/>
      <c r="P394" s="246"/>
      <c r="Q394" s="246"/>
      <c r="R394" s="246"/>
      <c r="S394" s="69"/>
      <c r="T394" s="69"/>
      <c r="U394" s="69"/>
      <c r="V394" s="69"/>
      <c r="W394" s="69"/>
      <c r="X394" s="69"/>
      <c r="Y394" s="69"/>
      <c r="Z394" s="69"/>
      <c r="AA394" s="69"/>
      <c r="AB394" s="69"/>
      <c r="AC394" s="69"/>
      <c r="AD394" s="69"/>
      <c r="AE394" s="69"/>
      <c r="AF394" s="69"/>
      <c r="AG394" s="69"/>
      <c r="AH394" s="69"/>
      <c r="AI394" s="69"/>
      <c r="AJ394" s="69"/>
      <c r="AK394" s="69"/>
      <c r="AL394" s="69"/>
      <c r="AM394" s="69"/>
      <c r="AN394" s="69"/>
      <c r="AO394" s="69"/>
      <c r="AP394" s="69"/>
      <c r="AQ394" s="69"/>
      <c r="AR394" s="69"/>
      <c r="AS394" s="69"/>
      <c r="AT394" s="69"/>
      <c r="AU394" s="69"/>
      <c r="AV394" s="69"/>
      <c r="AW394" s="69"/>
      <c r="AX394" s="69"/>
      <c r="AY394" s="69"/>
    </row>
    <row r="395" spans="1:51" s="70" customFormat="1" ht="13.8">
      <c r="A395" s="69"/>
      <c r="B395" s="69"/>
      <c r="C395" s="69"/>
      <c r="D395" s="69"/>
      <c r="E395" s="69"/>
      <c r="F395" s="69"/>
      <c r="G395" s="69"/>
      <c r="H395" s="69"/>
      <c r="I395" s="69"/>
      <c r="J395" s="69"/>
      <c r="K395" s="69"/>
      <c r="L395" s="69"/>
      <c r="M395" s="246"/>
      <c r="N395" s="246"/>
      <c r="O395" s="246"/>
      <c r="P395" s="246"/>
      <c r="Q395" s="246"/>
      <c r="R395" s="246"/>
      <c r="S395" s="69"/>
      <c r="T395" s="69"/>
      <c r="U395" s="69"/>
      <c r="V395" s="69"/>
      <c r="W395" s="69"/>
      <c r="X395" s="69"/>
      <c r="Y395" s="69"/>
      <c r="Z395" s="69"/>
      <c r="AA395" s="69"/>
      <c r="AB395" s="69"/>
      <c r="AC395" s="69"/>
      <c r="AD395" s="69"/>
      <c r="AE395" s="69"/>
      <c r="AF395" s="69"/>
      <c r="AG395" s="69"/>
      <c r="AH395" s="69"/>
      <c r="AI395" s="69"/>
      <c r="AJ395" s="69"/>
      <c r="AK395" s="69"/>
      <c r="AL395" s="69"/>
      <c r="AM395" s="69"/>
      <c r="AN395" s="69"/>
      <c r="AO395" s="69"/>
      <c r="AP395" s="69"/>
      <c r="AQ395" s="69"/>
      <c r="AR395" s="69"/>
      <c r="AS395" s="69"/>
      <c r="AT395" s="69"/>
      <c r="AU395" s="69"/>
      <c r="AV395" s="69"/>
      <c r="AW395" s="69"/>
      <c r="AX395" s="69"/>
      <c r="AY395" s="69"/>
    </row>
    <row r="396" spans="1:51" s="70" customFormat="1" ht="13.8">
      <c r="A396" s="69"/>
      <c r="B396" s="69"/>
      <c r="C396" s="69"/>
      <c r="D396" s="69"/>
      <c r="E396" s="69"/>
      <c r="F396" s="69"/>
      <c r="G396" s="69"/>
      <c r="H396" s="69"/>
      <c r="I396" s="69"/>
      <c r="J396" s="69"/>
      <c r="K396" s="69"/>
      <c r="L396" s="69"/>
      <c r="M396" s="246"/>
      <c r="N396" s="246"/>
      <c r="O396" s="246"/>
      <c r="P396" s="246"/>
      <c r="Q396" s="246"/>
      <c r="R396" s="246"/>
      <c r="S396" s="69"/>
      <c r="T396" s="69"/>
      <c r="U396" s="69"/>
      <c r="V396" s="69"/>
      <c r="W396" s="69"/>
      <c r="X396" s="69"/>
      <c r="Y396" s="69"/>
      <c r="Z396" s="69"/>
      <c r="AA396" s="69"/>
      <c r="AB396" s="69"/>
      <c r="AC396" s="69"/>
      <c r="AD396" s="69"/>
      <c r="AE396" s="69"/>
      <c r="AF396" s="69"/>
      <c r="AG396" s="69"/>
      <c r="AH396" s="69"/>
      <c r="AI396" s="69"/>
      <c r="AJ396" s="69"/>
      <c r="AK396" s="69"/>
      <c r="AL396" s="69"/>
      <c r="AM396" s="69"/>
      <c r="AN396" s="69"/>
      <c r="AO396" s="69"/>
      <c r="AP396" s="69"/>
      <c r="AQ396" s="69"/>
      <c r="AR396" s="69"/>
      <c r="AS396" s="69"/>
      <c r="AT396" s="69"/>
      <c r="AU396" s="69"/>
      <c r="AV396" s="69"/>
      <c r="AW396" s="69"/>
      <c r="AX396" s="69"/>
      <c r="AY396" s="69"/>
    </row>
    <row r="397" spans="1:51" s="70" customFormat="1" ht="13.8">
      <c r="A397" s="69"/>
      <c r="B397" s="69"/>
      <c r="C397" s="69"/>
      <c r="D397" s="69"/>
      <c r="E397" s="69"/>
      <c r="F397" s="69"/>
      <c r="G397" s="69"/>
      <c r="H397" s="69"/>
      <c r="I397" s="69"/>
      <c r="J397" s="69"/>
      <c r="K397" s="69"/>
      <c r="L397" s="69"/>
      <c r="M397" s="246"/>
      <c r="N397" s="246"/>
      <c r="O397" s="246"/>
      <c r="P397" s="246"/>
      <c r="Q397" s="246"/>
      <c r="R397" s="246"/>
      <c r="S397" s="69"/>
      <c r="T397" s="69"/>
      <c r="U397" s="69"/>
      <c r="V397" s="69"/>
      <c r="W397" s="69"/>
      <c r="X397" s="69"/>
      <c r="Y397" s="69"/>
      <c r="Z397" s="69"/>
      <c r="AA397" s="69"/>
      <c r="AB397" s="69"/>
      <c r="AC397" s="69"/>
      <c r="AD397" s="69"/>
      <c r="AE397" s="69"/>
      <c r="AF397" s="69"/>
      <c r="AG397" s="69"/>
      <c r="AH397" s="69"/>
      <c r="AI397" s="69"/>
      <c r="AJ397" s="69"/>
      <c r="AK397" s="69"/>
      <c r="AL397" s="69"/>
      <c r="AM397" s="69"/>
      <c r="AN397" s="69"/>
      <c r="AO397" s="69"/>
      <c r="AP397" s="69"/>
      <c r="AQ397" s="69"/>
      <c r="AR397" s="69"/>
      <c r="AS397" s="69"/>
      <c r="AT397" s="69"/>
      <c r="AU397" s="69"/>
      <c r="AV397" s="69"/>
      <c r="AW397" s="69"/>
      <c r="AX397" s="69"/>
      <c r="AY397" s="69"/>
    </row>
    <row r="398" spans="1:51" s="70" customFormat="1" ht="13.8">
      <c r="A398" s="69"/>
      <c r="B398" s="69"/>
      <c r="C398" s="69"/>
      <c r="D398" s="69"/>
      <c r="E398" s="69"/>
      <c r="F398" s="69"/>
      <c r="G398" s="69"/>
      <c r="H398" s="69"/>
      <c r="I398" s="69"/>
      <c r="J398" s="69"/>
      <c r="K398" s="69"/>
      <c r="L398" s="69"/>
      <c r="M398" s="246"/>
      <c r="N398" s="246"/>
      <c r="O398" s="246"/>
      <c r="P398" s="246"/>
      <c r="Q398" s="246"/>
      <c r="R398" s="246"/>
      <c r="S398" s="69"/>
      <c r="T398" s="69"/>
      <c r="U398" s="69"/>
      <c r="V398" s="69"/>
      <c r="W398" s="69"/>
      <c r="X398" s="69"/>
      <c r="Y398" s="69"/>
      <c r="Z398" s="69"/>
      <c r="AA398" s="69"/>
      <c r="AB398" s="69"/>
      <c r="AC398" s="69"/>
      <c r="AD398" s="69"/>
      <c r="AE398" s="69"/>
      <c r="AF398" s="69"/>
      <c r="AG398" s="69"/>
      <c r="AH398" s="69"/>
      <c r="AI398" s="69"/>
      <c r="AJ398" s="69"/>
      <c r="AK398" s="69"/>
      <c r="AL398" s="69"/>
      <c r="AM398" s="69"/>
      <c r="AN398" s="69"/>
      <c r="AO398" s="69"/>
      <c r="AP398" s="69"/>
      <c r="AQ398" s="69"/>
      <c r="AR398" s="69"/>
      <c r="AS398" s="69"/>
      <c r="AT398" s="69"/>
      <c r="AU398" s="69"/>
      <c r="AV398" s="69"/>
      <c r="AW398" s="69"/>
      <c r="AX398" s="69"/>
      <c r="AY398" s="69"/>
    </row>
    <row r="399" spans="1:51" s="70" customFormat="1" ht="13.8">
      <c r="A399" s="69"/>
      <c r="B399" s="69"/>
      <c r="C399" s="69"/>
      <c r="D399" s="69"/>
      <c r="E399" s="69"/>
      <c r="F399" s="69"/>
      <c r="G399" s="69"/>
      <c r="H399" s="69"/>
      <c r="I399" s="69"/>
      <c r="J399" s="69"/>
      <c r="K399" s="69"/>
      <c r="L399" s="69"/>
      <c r="M399" s="246"/>
      <c r="N399" s="246"/>
      <c r="O399" s="246"/>
      <c r="P399" s="246"/>
      <c r="Q399" s="246"/>
      <c r="R399" s="246"/>
      <c r="S399" s="69"/>
      <c r="T399" s="69"/>
      <c r="U399" s="69"/>
      <c r="V399" s="69"/>
      <c r="W399" s="69"/>
      <c r="X399" s="69"/>
      <c r="Y399" s="69"/>
      <c r="Z399" s="69"/>
      <c r="AA399" s="69"/>
      <c r="AB399" s="69"/>
      <c r="AC399" s="69"/>
      <c r="AD399" s="69"/>
      <c r="AE399" s="69"/>
      <c r="AF399" s="69"/>
      <c r="AG399" s="69"/>
      <c r="AH399" s="69"/>
      <c r="AI399" s="69"/>
      <c r="AJ399" s="69"/>
      <c r="AK399" s="69"/>
      <c r="AL399" s="69"/>
      <c r="AM399" s="69"/>
      <c r="AN399" s="69"/>
      <c r="AO399" s="69"/>
      <c r="AP399" s="69"/>
      <c r="AQ399" s="69"/>
      <c r="AR399" s="69"/>
      <c r="AS399" s="69"/>
      <c r="AT399" s="69"/>
      <c r="AU399" s="69"/>
      <c r="AV399" s="69"/>
      <c r="AW399" s="69"/>
      <c r="AX399" s="69"/>
      <c r="AY399" s="69"/>
    </row>
    <row r="400" spans="1:51" s="70" customFormat="1" ht="13.8">
      <c r="A400" s="69"/>
      <c r="B400" s="69"/>
      <c r="C400" s="69"/>
      <c r="D400" s="69"/>
      <c r="E400" s="69"/>
      <c r="F400" s="69"/>
      <c r="G400" s="69"/>
      <c r="H400" s="69"/>
      <c r="I400" s="69"/>
      <c r="J400" s="69"/>
      <c r="K400" s="69"/>
      <c r="L400" s="69"/>
      <c r="M400" s="246"/>
      <c r="N400" s="246"/>
      <c r="O400" s="246"/>
      <c r="P400" s="246"/>
      <c r="Q400" s="246"/>
      <c r="R400" s="246"/>
      <c r="S400" s="69"/>
      <c r="T400" s="69"/>
      <c r="U400" s="69"/>
      <c r="V400" s="69"/>
      <c r="W400" s="69"/>
      <c r="X400" s="69"/>
      <c r="Y400" s="69"/>
      <c r="Z400" s="69"/>
      <c r="AA400" s="69"/>
      <c r="AB400" s="69"/>
      <c r="AC400" s="69"/>
      <c r="AD400" s="69"/>
      <c r="AE400" s="69"/>
      <c r="AF400" s="69"/>
      <c r="AG400" s="69"/>
      <c r="AH400" s="69"/>
      <c r="AI400" s="69"/>
      <c r="AJ400" s="69"/>
      <c r="AK400" s="69"/>
      <c r="AL400" s="69"/>
      <c r="AM400" s="69"/>
      <c r="AN400" s="69"/>
      <c r="AO400" s="69"/>
      <c r="AP400" s="69"/>
      <c r="AQ400" s="69"/>
      <c r="AR400" s="69"/>
      <c r="AS400" s="69"/>
      <c r="AT400" s="69"/>
      <c r="AU400" s="69"/>
      <c r="AV400" s="69"/>
      <c r="AW400" s="69"/>
      <c r="AX400" s="69"/>
      <c r="AY400" s="69"/>
    </row>
    <row r="401" spans="1:51" s="70" customFormat="1" ht="13.8">
      <c r="A401" s="69"/>
      <c r="B401" s="69"/>
      <c r="C401" s="69"/>
      <c r="D401" s="69"/>
      <c r="E401" s="69"/>
      <c r="F401" s="69"/>
      <c r="G401" s="69"/>
      <c r="H401" s="69"/>
      <c r="I401" s="69"/>
      <c r="J401" s="69"/>
      <c r="K401" s="69"/>
      <c r="L401" s="69"/>
      <c r="M401" s="246"/>
      <c r="N401" s="246"/>
      <c r="O401" s="246"/>
      <c r="P401" s="246"/>
      <c r="Q401" s="246"/>
      <c r="R401" s="246"/>
      <c r="S401" s="69"/>
      <c r="T401" s="69"/>
      <c r="U401" s="69"/>
      <c r="V401" s="69"/>
      <c r="W401" s="69"/>
      <c r="X401" s="69"/>
      <c r="Y401" s="69"/>
      <c r="Z401" s="69"/>
      <c r="AA401" s="69"/>
      <c r="AB401" s="69"/>
      <c r="AC401" s="69"/>
      <c r="AD401" s="69"/>
      <c r="AE401" s="69"/>
      <c r="AF401" s="69"/>
      <c r="AG401" s="69"/>
      <c r="AH401" s="69"/>
      <c r="AI401" s="69"/>
      <c r="AJ401" s="69"/>
      <c r="AK401" s="69"/>
      <c r="AL401" s="69"/>
      <c r="AM401" s="69"/>
      <c r="AN401" s="69"/>
      <c r="AO401" s="69"/>
      <c r="AP401" s="69"/>
      <c r="AQ401" s="69"/>
      <c r="AR401" s="69"/>
      <c r="AS401" s="69"/>
      <c r="AT401" s="69"/>
      <c r="AU401" s="69"/>
      <c r="AV401" s="69"/>
      <c r="AW401" s="69"/>
      <c r="AX401" s="69"/>
      <c r="AY401" s="69"/>
    </row>
    <row r="402" spans="1:51" s="70" customFormat="1" ht="13.8">
      <c r="A402" s="69"/>
      <c r="B402" s="69"/>
      <c r="C402" s="69"/>
      <c r="D402" s="69"/>
      <c r="E402" s="69"/>
      <c r="F402" s="69"/>
      <c r="G402" s="69"/>
      <c r="H402" s="69"/>
      <c r="I402" s="69"/>
      <c r="J402" s="69"/>
      <c r="K402" s="69"/>
      <c r="L402" s="69"/>
      <c r="M402" s="246"/>
      <c r="N402" s="246"/>
      <c r="O402" s="246"/>
      <c r="P402" s="246"/>
      <c r="Q402" s="246"/>
      <c r="R402" s="246"/>
      <c r="S402" s="69"/>
      <c r="T402" s="69"/>
      <c r="U402" s="69"/>
      <c r="V402" s="69"/>
      <c r="W402" s="69"/>
      <c r="X402" s="69"/>
      <c r="Y402" s="69"/>
      <c r="Z402" s="69"/>
      <c r="AA402" s="69"/>
      <c r="AB402" s="69"/>
      <c r="AC402" s="69"/>
      <c r="AD402" s="69"/>
      <c r="AE402" s="69"/>
      <c r="AF402" s="69"/>
      <c r="AG402" s="69"/>
      <c r="AH402" s="69"/>
      <c r="AI402" s="69"/>
      <c r="AJ402" s="69"/>
      <c r="AK402" s="69"/>
      <c r="AL402" s="69"/>
      <c r="AM402" s="69"/>
      <c r="AN402" s="69"/>
      <c r="AO402" s="69"/>
      <c r="AP402" s="69"/>
      <c r="AQ402" s="69"/>
      <c r="AR402" s="69"/>
      <c r="AS402" s="69"/>
      <c r="AT402" s="69"/>
      <c r="AU402" s="69"/>
      <c r="AV402" s="69"/>
      <c r="AW402" s="69"/>
      <c r="AX402" s="69"/>
      <c r="AY402" s="69"/>
    </row>
    <row r="403" spans="1:51" s="70" customFormat="1" ht="13.8">
      <c r="A403" s="69"/>
      <c r="B403" s="69"/>
      <c r="C403" s="69"/>
      <c r="D403" s="69"/>
      <c r="E403" s="69"/>
      <c r="F403" s="69"/>
      <c r="G403" s="69"/>
      <c r="H403" s="69"/>
      <c r="I403" s="69"/>
      <c r="J403" s="69"/>
      <c r="K403" s="69"/>
      <c r="L403" s="69"/>
      <c r="M403" s="246"/>
      <c r="N403" s="246"/>
      <c r="O403" s="246"/>
      <c r="P403" s="246"/>
      <c r="Q403" s="246"/>
      <c r="R403" s="246"/>
      <c r="S403" s="69"/>
      <c r="T403" s="69"/>
      <c r="U403" s="69"/>
      <c r="V403" s="69"/>
      <c r="W403" s="69"/>
      <c r="X403" s="69"/>
      <c r="Y403" s="69"/>
      <c r="Z403" s="69"/>
      <c r="AA403" s="69"/>
      <c r="AB403" s="69"/>
      <c r="AC403" s="69"/>
      <c r="AD403" s="69"/>
      <c r="AE403" s="69"/>
      <c r="AF403" s="69"/>
      <c r="AG403" s="69"/>
      <c r="AH403" s="69"/>
      <c r="AI403" s="69"/>
      <c r="AJ403" s="69"/>
      <c r="AK403" s="69"/>
      <c r="AL403" s="69"/>
      <c r="AM403" s="69"/>
      <c r="AN403" s="69"/>
      <c r="AO403" s="69"/>
      <c r="AP403" s="69"/>
      <c r="AQ403" s="69"/>
      <c r="AR403" s="69"/>
      <c r="AS403" s="69"/>
      <c r="AT403" s="69"/>
      <c r="AU403" s="69"/>
      <c r="AV403" s="69"/>
      <c r="AW403" s="69"/>
      <c r="AX403" s="69"/>
      <c r="AY403" s="69"/>
    </row>
    <row r="404" spans="1:51" s="70" customFormat="1" ht="13.8">
      <c r="A404" s="69"/>
      <c r="B404" s="69"/>
      <c r="C404" s="69"/>
      <c r="D404" s="69"/>
      <c r="E404" s="69"/>
      <c r="F404" s="69"/>
      <c r="G404" s="69"/>
      <c r="H404" s="69"/>
      <c r="I404" s="69"/>
      <c r="J404" s="69"/>
      <c r="K404" s="69"/>
      <c r="L404" s="69"/>
      <c r="M404" s="246"/>
      <c r="N404" s="246"/>
      <c r="O404" s="246"/>
      <c r="P404" s="246"/>
      <c r="Q404" s="246"/>
      <c r="R404" s="246"/>
      <c r="S404" s="69"/>
      <c r="T404" s="69"/>
      <c r="U404" s="69"/>
      <c r="V404" s="69"/>
      <c r="W404" s="69"/>
      <c r="X404" s="69"/>
      <c r="Y404" s="69"/>
      <c r="Z404" s="69"/>
      <c r="AA404" s="69"/>
      <c r="AB404" s="69"/>
      <c r="AC404" s="69"/>
      <c r="AD404" s="69"/>
      <c r="AE404" s="69"/>
      <c r="AF404" s="69"/>
      <c r="AG404" s="69"/>
      <c r="AH404" s="69"/>
      <c r="AI404" s="69"/>
      <c r="AJ404" s="69"/>
      <c r="AK404" s="69"/>
      <c r="AL404" s="69"/>
      <c r="AM404" s="69"/>
      <c r="AN404" s="69"/>
      <c r="AO404" s="69"/>
      <c r="AP404" s="69"/>
      <c r="AQ404" s="69"/>
      <c r="AR404" s="69"/>
      <c r="AS404" s="69"/>
      <c r="AT404" s="69"/>
      <c r="AU404" s="69"/>
      <c r="AV404" s="69"/>
      <c r="AW404" s="69"/>
      <c r="AX404" s="69"/>
      <c r="AY404" s="69"/>
    </row>
    <row r="405" spans="1:51" s="70" customFormat="1" ht="13.8">
      <c r="A405" s="69"/>
      <c r="B405" s="69"/>
      <c r="C405" s="69"/>
      <c r="D405" s="69"/>
      <c r="E405" s="69"/>
      <c r="F405" s="69"/>
      <c r="G405" s="69"/>
      <c r="H405" s="69"/>
      <c r="I405" s="69"/>
      <c r="J405" s="69"/>
      <c r="K405" s="69"/>
      <c r="L405" s="69"/>
      <c r="M405" s="246"/>
      <c r="N405" s="246"/>
      <c r="O405" s="246"/>
      <c r="P405" s="246"/>
      <c r="Q405" s="246"/>
      <c r="R405" s="246"/>
      <c r="S405" s="69"/>
      <c r="T405" s="69"/>
      <c r="U405" s="69"/>
      <c r="V405" s="69"/>
      <c r="W405" s="69"/>
      <c r="X405" s="69"/>
      <c r="Y405" s="69"/>
      <c r="Z405" s="69"/>
      <c r="AA405" s="69"/>
      <c r="AB405" s="69"/>
      <c r="AC405" s="69"/>
      <c r="AD405" s="69"/>
      <c r="AE405" s="69"/>
      <c r="AF405" s="69"/>
      <c r="AG405" s="69"/>
      <c r="AH405" s="69"/>
      <c r="AI405" s="69"/>
      <c r="AJ405" s="69"/>
      <c r="AK405" s="69"/>
      <c r="AL405" s="69"/>
      <c r="AM405" s="69"/>
      <c r="AN405" s="69"/>
      <c r="AO405" s="69"/>
      <c r="AP405" s="69"/>
      <c r="AQ405" s="69"/>
      <c r="AR405" s="69"/>
      <c r="AS405" s="69"/>
      <c r="AT405" s="69"/>
      <c r="AU405" s="69"/>
      <c r="AV405" s="69"/>
      <c r="AW405" s="69"/>
      <c r="AX405" s="69"/>
      <c r="AY405" s="69"/>
    </row>
    <row r="406" spans="1:51" s="70" customFormat="1" ht="13.8">
      <c r="A406" s="69"/>
      <c r="B406" s="69"/>
      <c r="C406" s="69"/>
      <c r="D406" s="69"/>
      <c r="E406" s="69"/>
      <c r="F406" s="69"/>
      <c r="G406" s="69"/>
      <c r="H406" s="69"/>
      <c r="I406" s="69"/>
      <c r="J406" s="69"/>
      <c r="K406" s="69"/>
      <c r="L406" s="69"/>
      <c r="M406" s="246"/>
      <c r="N406" s="246"/>
      <c r="O406" s="246"/>
      <c r="P406" s="246"/>
      <c r="Q406" s="246"/>
      <c r="R406" s="246"/>
      <c r="S406" s="69"/>
      <c r="T406" s="69"/>
      <c r="U406" s="69"/>
      <c r="V406" s="69"/>
      <c r="W406" s="69"/>
      <c r="X406" s="69"/>
      <c r="Y406" s="69"/>
      <c r="Z406" s="69"/>
      <c r="AA406" s="69"/>
      <c r="AB406" s="69"/>
      <c r="AC406" s="69"/>
      <c r="AD406" s="69"/>
      <c r="AE406" s="69"/>
      <c r="AF406" s="69"/>
      <c r="AG406" s="69"/>
      <c r="AH406" s="69"/>
      <c r="AI406" s="69"/>
      <c r="AJ406" s="69"/>
      <c r="AK406" s="69"/>
      <c r="AL406" s="69"/>
      <c r="AM406" s="69"/>
      <c r="AN406" s="69"/>
      <c r="AO406" s="69"/>
      <c r="AP406" s="69"/>
      <c r="AQ406" s="69"/>
      <c r="AR406" s="69"/>
      <c r="AS406" s="69"/>
      <c r="AT406" s="69"/>
      <c r="AU406" s="69"/>
      <c r="AV406" s="69"/>
      <c r="AW406" s="69"/>
      <c r="AX406" s="69"/>
      <c r="AY406" s="69"/>
    </row>
    <row r="407" spans="1:51" s="70" customFormat="1" ht="13.8">
      <c r="A407" s="69"/>
      <c r="B407" s="69"/>
      <c r="C407" s="69"/>
      <c r="D407" s="69"/>
      <c r="E407" s="69"/>
      <c r="F407" s="69"/>
      <c r="G407" s="69"/>
      <c r="H407" s="69"/>
      <c r="I407" s="69"/>
      <c r="J407" s="69"/>
      <c r="K407" s="69"/>
      <c r="L407" s="69"/>
      <c r="M407" s="246"/>
      <c r="N407" s="246"/>
      <c r="O407" s="246"/>
      <c r="P407" s="246"/>
      <c r="Q407" s="246"/>
      <c r="R407" s="246"/>
      <c r="S407" s="69"/>
      <c r="T407" s="69"/>
      <c r="U407" s="69"/>
      <c r="V407" s="69"/>
      <c r="W407" s="69"/>
      <c r="X407" s="69"/>
      <c r="Y407" s="69"/>
      <c r="Z407" s="69"/>
      <c r="AA407" s="69"/>
      <c r="AB407" s="69"/>
      <c r="AC407" s="69"/>
      <c r="AD407" s="69"/>
      <c r="AE407" s="69"/>
      <c r="AF407" s="69"/>
      <c r="AG407" s="69"/>
      <c r="AH407" s="69"/>
      <c r="AI407" s="69"/>
      <c r="AJ407" s="69"/>
      <c r="AK407" s="69"/>
      <c r="AL407" s="69"/>
      <c r="AM407" s="69"/>
      <c r="AN407" s="69"/>
      <c r="AO407" s="69"/>
      <c r="AP407" s="69"/>
      <c r="AQ407" s="69"/>
      <c r="AR407" s="69"/>
      <c r="AS407" s="69"/>
      <c r="AT407" s="69"/>
      <c r="AU407" s="69"/>
      <c r="AV407" s="69"/>
      <c r="AW407" s="69"/>
      <c r="AX407" s="69"/>
      <c r="AY407" s="69"/>
    </row>
    <row r="408" spans="1:51" s="70" customFormat="1" ht="13.8">
      <c r="A408" s="69"/>
      <c r="B408" s="69"/>
      <c r="C408" s="69"/>
      <c r="D408" s="69"/>
      <c r="E408" s="69"/>
      <c r="F408" s="69"/>
      <c r="G408" s="69"/>
      <c r="H408" s="69"/>
      <c r="I408" s="69"/>
      <c r="J408" s="69"/>
      <c r="K408" s="69"/>
      <c r="L408" s="69"/>
      <c r="M408" s="246"/>
      <c r="N408" s="246"/>
      <c r="O408" s="246"/>
      <c r="P408" s="246"/>
      <c r="Q408" s="246"/>
      <c r="R408" s="246"/>
      <c r="S408" s="69"/>
      <c r="T408" s="69"/>
      <c r="U408" s="69"/>
      <c r="V408" s="69"/>
      <c r="W408" s="69"/>
      <c r="X408" s="69"/>
      <c r="Y408" s="69"/>
      <c r="Z408" s="69"/>
      <c r="AA408" s="69"/>
      <c r="AB408" s="69"/>
      <c r="AC408" s="69"/>
      <c r="AD408" s="69"/>
      <c r="AE408" s="69"/>
      <c r="AF408" s="69"/>
      <c r="AG408" s="69"/>
      <c r="AH408" s="69"/>
      <c r="AI408" s="69"/>
      <c r="AJ408" s="69"/>
      <c r="AK408" s="69"/>
      <c r="AL408" s="69"/>
      <c r="AM408" s="69"/>
      <c r="AN408" s="69"/>
      <c r="AO408" s="69"/>
      <c r="AP408" s="69"/>
      <c r="AQ408" s="69"/>
      <c r="AR408" s="69"/>
      <c r="AS408" s="69"/>
      <c r="AT408" s="69"/>
      <c r="AU408" s="69"/>
      <c r="AV408" s="69"/>
      <c r="AW408" s="69"/>
      <c r="AX408" s="69"/>
      <c r="AY408" s="69"/>
    </row>
    <row r="409" spans="1:51" s="70" customFormat="1" ht="13.8">
      <c r="A409" s="69"/>
      <c r="B409" s="69"/>
      <c r="C409" s="69"/>
      <c r="D409" s="69"/>
      <c r="E409" s="69"/>
      <c r="F409" s="69"/>
      <c r="G409" s="69"/>
      <c r="H409" s="69"/>
      <c r="I409" s="69"/>
      <c r="J409" s="69"/>
      <c r="K409" s="69"/>
      <c r="L409" s="69"/>
      <c r="M409" s="246"/>
      <c r="N409" s="246"/>
      <c r="O409" s="246"/>
      <c r="P409" s="246"/>
      <c r="Q409" s="246"/>
      <c r="R409" s="246"/>
      <c r="S409" s="69"/>
      <c r="T409" s="69"/>
      <c r="U409" s="69"/>
      <c r="V409" s="69"/>
      <c r="W409" s="69"/>
      <c r="X409" s="69"/>
      <c r="Y409" s="69"/>
      <c r="Z409" s="69"/>
      <c r="AA409" s="69"/>
      <c r="AB409" s="69"/>
      <c r="AC409" s="69"/>
      <c r="AD409" s="69"/>
      <c r="AE409" s="69"/>
      <c r="AF409" s="69"/>
      <c r="AG409" s="69"/>
      <c r="AH409" s="69"/>
      <c r="AI409" s="69"/>
      <c r="AJ409" s="69"/>
      <c r="AK409" s="69"/>
      <c r="AL409" s="69"/>
      <c r="AM409" s="69"/>
      <c r="AN409" s="69"/>
      <c r="AO409" s="69"/>
      <c r="AP409" s="69"/>
      <c r="AQ409" s="69"/>
      <c r="AR409" s="69"/>
      <c r="AS409" s="69"/>
      <c r="AT409" s="69"/>
      <c r="AU409" s="69"/>
      <c r="AV409" s="69"/>
      <c r="AW409" s="69"/>
      <c r="AX409" s="69"/>
      <c r="AY409" s="69"/>
    </row>
    <row r="410" spans="1:51" s="70" customFormat="1" ht="13.8">
      <c r="A410" s="69"/>
      <c r="B410" s="69"/>
      <c r="C410" s="69"/>
      <c r="D410" s="69"/>
      <c r="E410" s="69"/>
      <c r="F410" s="69"/>
      <c r="G410" s="69"/>
      <c r="H410" s="69"/>
      <c r="I410" s="69"/>
      <c r="J410" s="69"/>
      <c r="K410" s="69"/>
      <c r="L410" s="69"/>
      <c r="M410" s="246"/>
      <c r="N410" s="246"/>
      <c r="O410" s="246"/>
      <c r="P410" s="246"/>
      <c r="Q410" s="246"/>
      <c r="R410" s="246"/>
      <c r="S410" s="69"/>
      <c r="T410" s="69"/>
      <c r="U410" s="69"/>
      <c r="V410" s="69"/>
      <c r="W410" s="69"/>
      <c r="X410" s="69"/>
      <c r="Y410" s="69"/>
      <c r="Z410" s="69"/>
      <c r="AA410" s="69"/>
      <c r="AB410" s="69"/>
      <c r="AC410" s="69"/>
      <c r="AD410" s="69"/>
      <c r="AE410" s="69"/>
      <c r="AF410" s="69"/>
      <c r="AG410" s="69"/>
      <c r="AH410" s="69"/>
      <c r="AI410" s="69"/>
      <c r="AJ410" s="69"/>
      <c r="AK410" s="69"/>
      <c r="AL410" s="69"/>
      <c r="AM410" s="69"/>
      <c r="AN410" s="69"/>
      <c r="AO410" s="69"/>
      <c r="AP410" s="69"/>
      <c r="AQ410" s="69"/>
      <c r="AR410" s="69"/>
      <c r="AS410" s="69"/>
      <c r="AT410" s="69"/>
      <c r="AU410" s="69"/>
      <c r="AV410" s="69"/>
      <c r="AW410" s="69"/>
      <c r="AX410" s="69"/>
      <c r="AY410" s="69"/>
    </row>
    <row r="411" spans="1:51" s="70" customFormat="1" ht="13.8">
      <c r="A411" s="69"/>
      <c r="B411" s="69"/>
      <c r="C411" s="69"/>
      <c r="D411" s="69"/>
      <c r="E411" s="69"/>
      <c r="F411" s="69"/>
      <c r="G411" s="69"/>
      <c r="H411" s="69"/>
      <c r="I411" s="69"/>
      <c r="J411" s="69"/>
      <c r="K411" s="69"/>
      <c r="L411" s="69"/>
      <c r="M411" s="246"/>
      <c r="N411" s="246"/>
      <c r="O411" s="246"/>
      <c r="P411" s="246"/>
      <c r="Q411" s="246"/>
      <c r="R411" s="246"/>
      <c r="S411" s="69"/>
      <c r="T411" s="69"/>
      <c r="U411" s="69"/>
      <c r="V411" s="69"/>
      <c r="W411" s="69"/>
      <c r="X411" s="69"/>
      <c r="Y411" s="69"/>
      <c r="Z411" s="69"/>
      <c r="AA411" s="69"/>
      <c r="AB411" s="69"/>
      <c r="AC411" s="69"/>
      <c r="AD411" s="69"/>
      <c r="AE411" s="69"/>
      <c r="AF411" s="69"/>
      <c r="AG411" s="69"/>
      <c r="AH411" s="69"/>
      <c r="AI411" s="69"/>
      <c r="AJ411" s="69"/>
      <c r="AK411" s="69"/>
      <c r="AL411" s="69"/>
      <c r="AM411" s="69"/>
      <c r="AN411" s="69"/>
      <c r="AO411" s="69"/>
      <c r="AP411" s="69"/>
      <c r="AQ411" s="69"/>
      <c r="AR411" s="69"/>
      <c r="AS411" s="69"/>
      <c r="AT411" s="69"/>
      <c r="AU411" s="69"/>
      <c r="AV411" s="69"/>
      <c r="AW411" s="69"/>
      <c r="AX411" s="69"/>
      <c r="AY411" s="69"/>
    </row>
    <row r="412" spans="1:51" s="70" customFormat="1" ht="13.8">
      <c r="A412" s="69"/>
      <c r="B412" s="69"/>
      <c r="C412" s="69"/>
      <c r="D412" s="69"/>
      <c r="E412" s="69"/>
      <c r="F412" s="69"/>
      <c r="G412" s="69"/>
      <c r="H412" s="69"/>
      <c r="I412" s="69"/>
      <c r="J412" s="69"/>
      <c r="K412" s="69"/>
      <c r="L412" s="69"/>
      <c r="M412" s="246"/>
      <c r="N412" s="246"/>
      <c r="O412" s="246"/>
      <c r="P412" s="246"/>
      <c r="Q412" s="246"/>
      <c r="R412" s="246"/>
      <c r="S412" s="69"/>
      <c r="T412" s="69"/>
      <c r="U412" s="69"/>
      <c r="V412" s="69"/>
      <c r="W412" s="69"/>
      <c r="X412" s="69"/>
      <c r="Y412" s="69"/>
      <c r="Z412" s="69"/>
      <c r="AA412" s="69"/>
      <c r="AB412" s="69"/>
      <c r="AC412" s="69"/>
      <c r="AD412" s="69"/>
      <c r="AE412" s="69"/>
      <c r="AF412" s="69"/>
      <c r="AG412" s="69"/>
      <c r="AH412" s="69"/>
      <c r="AI412" s="69"/>
      <c r="AJ412" s="69"/>
      <c r="AK412" s="69"/>
      <c r="AL412" s="69"/>
      <c r="AM412" s="69"/>
      <c r="AN412" s="69"/>
      <c r="AO412" s="69"/>
      <c r="AP412" s="69"/>
      <c r="AQ412" s="69"/>
      <c r="AR412" s="69"/>
      <c r="AS412" s="69"/>
      <c r="AT412" s="69"/>
      <c r="AU412" s="69"/>
      <c r="AV412" s="69"/>
      <c r="AW412" s="69"/>
      <c r="AX412" s="69"/>
      <c r="AY412" s="69"/>
    </row>
    <row r="413" spans="1:51" s="70" customFormat="1" ht="13.8">
      <c r="A413" s="69"/>
      <c r="B413" s="69"/>
      <c r="C413" s="69"/>
      <c r="D413" s="69"/>
      <c r="E413" s="69"/>
      <c r="F413" s="69"/>
      <c r="G413" s="69"/>
      <c r="H413" s="69"/>
      <c r="I413" s="69"/>
      <c r="J413" s="69"/>
      <c r="K413" s="69"/>
      <c r="L413" s="69"/>
      <c r="M413" s="246"/>
      <c r="N413" s="246"/>
      <c r="O413" s="246"/>
      <c r="P413" s="246"/>
      <c r="Q413" s="246"/>
      <c r="R413" s="246"/>
      <c r="S413" s="69"/>
      <c r="T413" s="69"/>
      <c r="U413" s="69"/>
      <c r="V413" s="69"/>
      <c r="W413" s="69"/>
      <c r="X413" s="69"/>
      <c r="Y413" s="69"/>
      <c r="Z413" s="69"/>
      <c r="AA413" s="69"/>
      <c r="AB413" s="69"/>
      <c r="AC413" s="69"/>
      <c r="AD413" s="69"/>
      <c r="AE413" s="69"/>
      <c r="AF413" s="69"/>
      <c r="AG413" s="69"/>
      <c r="AH413" s="69"/>
      <c r="AI413" s="69"/>
      <c r="AJ413" s="69"/>
      <c r="AK413" s="69"/>
      <c r="AL413" s="69"/>
      <c r="AM413" s="69"/>
      <c r="AN413" s="69"/>
      <c r="AO413" s="69"/>
      <c r="AP413" s="69"/>
      <c r="AQ413" s="69"/>
      <c r="AR413" s="69"/>
      <c r="AS413" s="69"/>
      <c r="AT413" s="69"/>
      <c r="AU413" s="69"/>
      <c r="AV413" s="69"/>
      <c r="AW413" s="69"/>
      <c r="AX413" s="69"/>
      <c r="AY413" s="69"/>
    </row>
    <row r="414" spans="1:51" s="70" customFormat="1" ht="13.8">
      <c r="A414" s="69"/>
      <c r="B414" s="69"/>
      <c r="C414" s="69"/>
      <c r="D414" s="69"/>
      <c r="E414" s="69"/>
      <c r="F414" s="69"/>
      <c r="G414" s="69"/>
      <c r="H414" s="69"/>
      <c r="I414" s="69"/>
      <c r="J414" s="69"/>
      <c r="K414" s="69"/>
      <c r="L414" s="69"/>
      <c r="M414" s="246"/>
      <c r="N414" s="246"/>
      <c r="O414" s="246"/>
      <c r="P414" s="246"/>
      <c r="Q414" s="246"/>
      <c r="R414" s="246"/>
      <c r="S414" s="69"/>
      <c r="T414" s="69"/>
      <c r="U414" s="69"/>
      <c r="V414" s="69"/>
      <c r="W414" s="69"/>
      <c r="X414" s="69"/>
      <c r="Y414" s="69"/>
      <c r="Z414" s="69"/>
      <c r="AA414" s="69"/>
      <c r="AB414" s="69"/>
      <c r="AC414" s="69"/>
      <c r="AD414" s="69"/>
      <c r="AE414" s="69"/>
      <c r="AF414" s="69"/>
      <c r="AG414" s="69"/>
      <c r="AH414" s="69"/>
      <c r="AI414" s="69"/>
      <c r="AJ414" s="69"/>
      <c r="AK414" s="69"/>
      <c r="AL414" s="69"/>
      <c r="AM414" s="69"/>
      <c r="AN414" s="69"/>
      <c r="AO414" s="69"/>
      <c r="AP414" s="69"/>
      <c r="AQ414" s="69"/>
      <c r="AR414" s="69"/>
      <c r="AS414" s="69"/>
      <c r="AT414" s="69"/>
      <c r="AU414" s="69"/>
      <c r="AV414" s="69"/>
      <c r="AW414" s="69"/>
      <c r="AX414" s="69"/>
      <c r="AY414" s="69"/>
    </row>
    <row r="415" spans="1:51" s="70" customFormat="1" ht="13.8">
      <c r="A415" s="69"/>
      <c r="B415" s="69"/>
      <c r="C415" s="69"/>
      <c r="D415" s="69"/>
      <c r="E415" s="69"/>
      <c r="F415" s="69"/>
      <c r="G415" s="69"/>
      <c r="H415" s="69"/>
      <c r="I415" s="69"/>
      <c r="J415" s="69"/>
      <c r="K415" s="69"/>
      <c r="L415" s="69"/>
      <c r="M415" s="246"/>
      <c r="N415" s="246"/>
      <c r="O415" s="246"/>
      <c r="P415" s="246"/>
      <c r="Q415" s="246"/>
      <c r="R415" s="246"/>
      <c r="S415" s="69"/>
      <c r="T415" s="69"/>
      <c r="U415" s="69"/>
      <c r="V415" s="69"/>
      <c r="W415" s="69"/>
      <c r="X415" s="69"/>
      <c r="Y415" s="69"/>
      <c r="Z415" s="69"/>
      <c r="AA415" s="69"/>
      <c r="AB415" s="69"/>
      <c r="AC415" s="69"/>
      <c r="AD415" s="69"/>
      <c r="AE415" s="69"/>
      <c r="AF415" s="69"/>
      <c r="AG415" s="69"/>
      <c r="AH415" s="69"/>
      <c r="AI415" s="69"/>
      <c r="AJ415" s="69"/>
      <c r="AK415" s="69"/>
      <c r="AL415" s="69"/>
      <c r="AM415" s="69"/>
      <c r="AN415" s="69"/>
      <c r="AO415" s="69"/>
      <c r="AP415" s="69"/>
      <c r="AQ415" s="69"/>
      <c r="AR415" s="69"/>
      <c r="AS415" s="69"/>
      <c r="AT415" s="69"/>
      <c r="AU415" s="69"/>
      <c r="AV415" s="69"/>
      <c r="AW415" s="69"/>
      <c r="AX415" s="69"/>
      <c r="AY415" s="69"/>
    </row>
    <row r="416" spans="1:51" s="70" customFormat="1" ht="13.8">
      <c r="A416" s="69"/>
      <c r="B416" s="69"/>
      <c r="C416" s="69"/>
      <c r="D416" s="69"/>
      <c r="E416" s="69"/>
      <c r="F416" s="69"/>
      <c r="G416" s="69"/>
      <c r="H416" s="69"/>
      <c r="I416" s="69"/>
      <c r="J416" s="69"/>
      <c r="K416" s="69"/>
      <c r="L416" s="69"/>
      <c r="M416" s="246"/>
      <c r="N416" s="246"/>
      <c r="O416" s="246"/>
      <c r="P416" s="246"/>
      <c r="Q416" s="246"/>
      <c r="R416" s="246"/>
      <c r="S416" s="69"/>
      <c r="T416" s="69"/>
      <c r="U416" s="69"/>
      <c r="V416" s="69"/>
      <c r="W416" s="69"/>
      <c r="X416" s="69"/>
      <c r="Y416" s="69"/>
      <c r="Z416" s="69"/>
      <c r="AA416" s="69"/>
      <c r="AB416" s="69"/>
      <c r="AC416" s="69"/>
      <c r="AD416" s="69"/>
      <c r="AE416" s="69"/>
      <c r="AF416" s="69"/>
      <c r="AG416" s="69"/>
      <c r="AH416" s="69"/>
      <c r="AI416" s="69"/>
      <c r="AJ416" s="69"/>
      <c r="AK416" s="69"/>
      <c r="AL416" s="69"/>
      <c r="AM416" s="69"/>
      <c r="AN416" s="69"/>
      <c r="AO416" s="69"/>
      <c r="AP416" s="69"/>
      <c r="AQ416" s="69"/>
      <c r="AR416" s="69"/>
      <c r="AS416" s="69"/>
      <c r="AT416" s="69"/>
      <c r="AU416" s="69"/>
      <c r="AV416" s="69"/>
      <c r="AW416" s="69"/>
      <c r="AX416" s="69"/>
      <c r="AY416" s="69"/>
    </row>
    <row r="417" spans="1:51" s="70" customFormat="1" ht="13.8">
      <c r="A417" s="69"/>
      <c r="B417" s="69"/>
      <c r="C417" s="69"/>
      <c r="D417" s="69"/>
      <c r="E417" s="69"/>
      <c r="F417" s="69"/>
      <c r="G417" s="69"/>
      <c r="H417" s="69"/>
      <c r="I417" s="69"/>
      <c r="J417" s="69"/>
      <c r="K417" s="69"/>
      <c r="L417" s="69"/>
      <c r="M417" s="246"/>
      <c r="N417" s="246"/>
      <c r="O417" s="246"/>
      <c r="P417" s="246"/>
      <c r="Q417" s="246"/>
      <c r="R417" s="246"/>
      <c r="S417" s="69"/>
      <c r="T417" s="69"/>
      <c r="U417" s="69"/>
      <c r="V417" s="69"/>
      <c r="W417" s="69"/>
      <c r="X417" s="69"/>
      <c r="Y417" s="69"/>
      <c r="Z417" s="69"/>
      <c r="AA417" s="69"/>
      <c r="AB417" s="69"/>
      <c r="AC417" s="69"/>
      <c r="AD417" s="69"/>
      <c r="AE417" s="69"/>
      <c r="AF417" s="69"/>
      <c r="AG417" s="69"/>
      <c r="AH417" s="69"/>
      <c r="AI417" s="69"/>
      <c r="AJ417" s="69"/>
      <c r="AK417" s="69"/>
      <c r="AL417" s="69"/>
      <c r="AM417" s="69"/>
      <c r="AN417" s="69"/>
      <c r="AO417" s="69"/>
      <c r="AP417" s="69"/>
      <c r="AQ417" s="69"/>
      <c r="AR417" s="69"/>
      <c r="AS417" s="69"/>
      <c r="AT417" s="69"/>
      <c r="AU417" s="69"/>
      <c r="AV417" s="69"/>
      <c r="AW417" s="69"/>
      <c r="AX417" s="69"/>
      <c r="AY417" s="69"/>
    </row>
    <row r="418" spans="1:51" s="70" customFormat="1" ht="13.8">
      <c r="A418" s="69"/>
      <c r="B418" s="69"/>
      <c r="C418" s="69"/>
      <c r="D418" s="69"/>
      <c r="E418" s="69"/>
      <c r="F418" s="69"/>
      <c r="G418" s="69"/>
      <c r="H418" s="69"/>
      <c r="I418" s="69"/>
      <c r="J418" s="69"/>
      <c r="K418" s="69"/>
      <c r="L418" s="69"/>
      <c r="M418" s="246"/>
      <c r="N418" s="246"/>
      <c r="O418" s="246"/>
      <c r="P418" s="246"/>
      <c r="Q418" s="246"/>
      <c r="R418" s="246"/>
      <c r="S418" s="69"/>
      <c r="T418" s="69"/>
      <c r="U418" s="69"/>
      <c r="V418" s="69"/>
      <c r="W418" s="69"/>
      <c r="X418" s="69"/>
      <c r="Y418" s="69"/>
      <c r="Z418" s="69"/>
      <c r="AA418" s="69"/>
      <c r="AB418" s="69"/>
      <c r="AC418" s="69"/>
      <c r="AD418" s="69"/>
      <c r="AE418" s="69"/>
      <c r="AF418" s="69"/>
      <c r="AG418" s="69"/>
      <c r="AH418" s="69"/>
      <c r="AI418" s="69"/>
      <c r="AJ418" s="69"/>
      <c r="AK418" s="69"/>
      <c r="AL418" s="69"/>
      <c r="AM418" s="69"/>
      <c r="AN418" s="69"/>
      <c r="AO418" s="69"/>
      <c r="AP418" s="69"/>
      <c r="AQ418" s="69"/>
      <c r="AR418" s="69"/>
      <c r="AS418" s="69"/>
      <c r="AT418" s="69"/>
      <c r="AU418" s="69"/>
      <c r="AV418" s="69"/>
      <c r="AW418" s="69"/>
      <c r="AX418" s="69"/>
      <c r="AY418" s="69"/>
    </row>
    <row r="419" spans="1:51" s="70" customFormat="1" ht="13.8">
      <c r="A419" s="69"/>
      <c r="B419" s="69"/>
      <c r="C419" s="69"/>
      <c r="D419" s="69"/>
      <c r="E419" s="69"/>
      <c r="F419" s="69"/>
      <c r="G419" s="69"/>
      <c r="H419" s="69"/>
      <c r="I419" s="69"/>
      <c r="J419" s="69"/>
      <c r="K419" s="69"/>
      <c r="L419" s="69"/>
      <c r="M419" s="246"/>
      <c r="N419" s="246"/>
      <c r="O419" s="246"/>
      <c r="P419" s="246"/>
      <c r="Q419" s="246"/>
      <c r="R419" s="246"/>
      <c r="S419" s="69"/>
      <c r="T419" s="69"/>
      <c r="U419" s="69"/>
      <c r="V419" s="69"/>
      <c r="W419" s="69"/>
      <c r="X419" s="69"/>
      <c r="Y419" s="69"/>
      <c r="Z419" s="69"/>
      <c r="AA419" s="69"/>
      <c r="AB419" s="69"/>
      <c r="AC419" s="69"/>
      <c r="AD419" s="69"/>
      <c r="AE419" s="69"/>
      <c r="AF419" s="69"/>
      <c r="AG419" s="69"/>
      <c r="AH419" s="69"/>
      <c r="AI419" s="69"/>
      <c r="AJ419" s="69"/>
      <c r="AK419" s="69"/>
      <c r="AL419" s="69"/>
      <c r="AM419" s="69"/>
      <c r="AN419" s="69"/>
      <c r="AO419" s="69"/>
      <c r="AP419" s="69"/>
      <c r="AQ419" s="69"/>
      <c r="AR419" s="69"/>
      <c r="AS419" s="69"/>
      <c r="AT419" s="69"/>
      <c r="AU419" s="69"/>
      <c r="AV419" s="69"/>
      <c r="AW419" s="69"/>
      <c r="AX419" s="69"/>
      <c r="AY419" s="69"/>
    </row>
    <row r="420" spans="1:51" s="70" customFormat="1" ht="13.8">
      <c r="A420" s="69"/>
      <c r="B420" s="69"/>
      <c r="C420" s="69"/>
      <c r="D420" s="69"/>
      <c r="E420" s="69"/>
      <c r="F420" s="69"/>
      <c r="G420" s="69"/>
      <c r="H420" s="69"/>
      <c r="I420" s="69"/>
      <c r="J420" s="69"/>
      <c r="K420" s="69"/>
      <c r="L420" s="69"/>
      <c r="M420" s="246"/>
      <c r="N420" s="246"/>
      <c r="O420" s="246"/>
      <c r="P420" s="246"/>
      <c r="Q420" s="246"/>
      <c r="R420" s="246"/>
      <c r="S420" s="69"/>
      <c r="T420" s="69"/>
      <c r="U420" s="69"/>
      <c r="V420" s="69"/>
      <c r="W420" s="69"/>
      <c r="X420" s="69"/>
      <c r="Y420" s="69"/>
      <c r="Z420" s="69"/>
      <c r="AA420" s="69"/>
      <c r="AB420" s="69"/>
      <c r="AC420" s="69"/>
      <c r="AD420" s="69"/>
      <c r="AE420" s="69"/>
      <c r="AF420" s="69"/>
      <c r="AG420" s="69"/>
      <c r="AH420" s="69"/>
      <c r="AI420" s="69"/>
      <c r="AJ420" s="69"/>
      <c r="AK420" s="69"/>
      <c r="AL420" s="69"/>
      <c r="AM420" s="69"/>
      <c r="AN420" s="69"/>
      <c r="AO420" s="69"/>
      <c r="AP420" s="69"/>
      <c r="AQ420" s="69"/>
      <c r="AR420" s="69"/>
      <c r="AS420" s="69"/>
      <c r="AT420" s="69"/>
      <c r="AU420" s="69"/>
      <c r="AV420" s="69"/>
      <c r="AW420" s="69"/>
      <c r="AX420" s="69"/>
      <c r="AY420" s="69"/>
    </row>
    <row r="421" spans="1:51" s="70" customFormat="1" ht="13.8">
      <c r="A421" s="69"/>
      <c r="B421" s="69"/>
      <c r="C421" s="69"/>
      <c r="D421" s="69"/>
      <c r="E421" s="69"/>
      <c r="F421" s="69"/>
      <c r="G421" s="69"/>
      <c r="H421" s="69"/>
      <c r="I421" s="69"/>
      <c r="J421" s="69"/>
      <c r="K421" s="69"/>
      <c r="L421" s="69"/>
      <c r="M421" s="246"/>
      <c r="N421" s="246"/>
      <c r="O421" s="246"/>
      <c r="P421" s="246"/>
      <c r="Q421" s="246"/>
      <c r="R421" s="246"/>
      <c r="S421" s="69"/>
      <c r="T421" s="69"/>
      <c r="U421" s="69"/>
      <c r="V421" s="69"/>
      <c r="W421" s="69"/>
      <c r="X421" s="69"/>
      <c r="Y421" s="69"/>
      <c r="Z421" s="69"/>
      <c r="AA421" s="69"/>
      <c r="AB421" s="69"/>
      <c r="AC421" s="69"/>
      <c r="AD421" s="69"/>
      <c r="AE421" s="69"/>
      <c r="AF421" s="69"/>
      <c r="AG421" s="69"/>
      <c r="AH421" s="69"/>
      <c r="AI421" s="69"/>
      <c r="AJ421" s="69"/>
      <c r="AK421" s="69"/>
      <c r="AL421" s="69"/>
      <c r="AM421" s="69"/>
      <c r="AN421" s="69"/>
      <c r="AO421" s="69"/>
      <c r="AP421" s="69"/>
      <c r="AQ421" s="69"/>
      <c r="AR421" s="69"/>
      <c r="AS421" s="69"/>
      <c r="AT421" s="69"/>
      <c r="AU421" s="69"/>
      <c r="AV421" s="69"/>
      <c r="AW421" s="69"/>
      <c r="AX421" s="69"/>
      <c r="AY421" s="69"/>
    </row>
    <row r="422" spans="1:51" s="70" customFormat="1" ht="13.8">
      <c r="A422" s="69"/>
      <c r="B422" s="69"/>
      <c r="C422" s="69"/>
      <c r="D422" s="69"/>
      <c r="E422" s="69"/>
      <c r="F422" s="69"/>
      <c r="G422" s="69"/>
      <c r="H422" s="69"/>
      <c r="I422" s="69"/>
      <c r="J422" s="69"/>
      <c r="K422" s="69"/>
      <c r="L422" s="69"/>
      <c r="M422" s="246"/>
      <c r="N422" s="246"/>
      <c r="O422" s="246"/>
      <c r="P422" s="246"/>
      <c r="Q422" s="246"/>
      <c r="R422" s="246"/>
      <c r="S422" s="69"/>
      <c r="T422" s="69"/>
      <c r="U422" s="69"/>
      <c r="V422" s="69"/>
      <c r="W422" s="69"/>
      <c r="X422" s="69"/>
      <c r="Y422" s="69"/>
      <c r="Z422" s="69"/>
      <c r="AA422" s="69"/>
      <c r="AB422" s="69"/>
      <c r="AC422" s="69"/>
      <c r="AD422" s="69"/>
      <c r="AE422" s="69"/>
      <c r="AF422" s="69"/>
      <c r="AG422" s="69"/>
      <c r="AH422" s="69"/>
      <c r="AI422" s="69"/>
      <c r="AJ422" s="69"/>
      <c r="AK422" s="69"/>
      <c r="AL422" s="69"/>
      <c r="AM422" s="69"/>
      <c r="AN422" s="69"/>
      <c r="AO422" s="69"/>
      <c r="AP422" s="69"/>
      <c r="AQ422" s="69"/>
      <c r="AR422" s="69"/>
      <c r="AS422" s="69"/>
      <c r="AT422" s="69"/>
      <c r="AU422" s="69"/>
      <c r="AV422" s="69"/>
      <c r="AW422" s="69"/>
      <c r="AX422" s="69"/>
      <c r="AY422" s="69"/>
    </row>
    <row r="423" spans="1:51" s="70" customFormat="1" ht="13.8">
      <c r="A423" s="69"/>
      <c r="B423" s="69"/>
      <c r="C423" s="69"/>
      <c r="D423" s="69"/>
      <c r="E423" s="69"/>
      <c r="F423" s="69"/>
      <c r="G423" s="69"/>
      <c r="H423" s="69"/>
      <c r="I423" s="69"/>
      <c r="J423" s="69"/>
      <c r="K423" s="69"/>
      <c r="L423" s="69"/>
      <c r="M423" s="246"/>
      <c r="N423" s="246"/>
      <c r="O423" s="246"/>
      <c r="P423" s="246"/>
      <c r="Q423" s="246"/>
      <c r="R423" s="246"/>
      <c r="S423" s="69"/>
      <c r="T423" s="69"/>
      <c r="U423" s="69"/>
      <c r="V423" s="69"/>
      <c r="W423" s="69"/>
      <c r="X423" s="69"/>
      <c r="Y423" s="69"/>
      <c r="Z423" s="69"/>
      <c r="AA423" s="69"/>
      <c r="AB423" s="69"/>
      <c r="AC423" s="69"/>
      <c r="AD423" s="69"/>
      <c r="AE423" s="69"/>
      <c r="AF423" s="69"/>
      <c r="AG423" s="69"/>
      <c r="AH423" s="69"/>
      <c r="AI423" s="69"/>
      <c r="AJ423" s="69"/>
      <c r="AK423" s="69"/>
      <c r="AL423" s="69"/>
      <c r="AM423" s="69"/>
      <c r="AN423" s="69"/>
      <c r="AO423" s="69"/>
      <c r="AP423" s="69"/>
      <c r="AQ423" s="69"/>
      <c r="AR423" s="69"/>
      <c r="AS423" s="69"/>
      <c r="AT423" s="69"/>
      <c r="AU423" s="69"/>
      <c r="AV423" s="69"/>
      <c r="AW423" s="69"/>
      <c r="AX423" s="69"/>
      <c r="AY423" s="69"/>
    </row>
    <row r="424" spans="1:51" s="70" customFormat="1" ht="13.8">
      <c r="A424" s="69"/>
      <c r="B424" s="69"/>
      <c r="C424" s="69"/>
      <c r="D424" s="69"/>
      <c r="E424" s="69"/>
      <c r="F424" s="69"/>
      <c r="G424" s="69"/>
      <c r="H424" s="69"/>
      <c r="I424" s="69"/>
      <c r="J424" s="69"/>
      <c r="K424" s="69"/>
      <c r="L424" s="69"/>
      <c r="M424" s="246"/>
      <c r="N424" s="246"/>
      <c r="O424" s="246"/>
      <c r="P424" s="246"/>
      <c r="Q424" s="246"/>
      <c r="R424" s="246"/>
      <c r="S424" s="69"/>
      <c r="T424" s="69"/>
      <c r="U424" s="69"/>
      <c r="V424" s="69"/>
      <c r="W424" s="69"/>
      <c r="X424" s="69"/>
      <c r="Y424" s="69"/>
      <c r="Z424" s="69"/>
      <c r="AA424" s="69"/>
      <c r="AB424" s="69"/>
      <c r="AC424" s="69"/>
      <c r="AD424" s="69"/>
      <c r="AE424" s="69"/>
      <c r="AF424" s="69"/>
      <c r="AG424" s="69"/>
      <c r="AH424" s="69"/>
      <c r="AI424" s="69"/>
      <c r="AJ424" s="69"/>
      <c r="AK424" s="69"/>
      <c r="AL424" s="69"/>
      <c r="AM424" s="69"/>
      <c r="AN424" s="69"/>
      <c r="AO424" s="69"/>
      <c r="AP424" s="69"/>
      <c r="AQ424" s="69"/>
      <c r="AR424" s="69"/>
      <c r="AS424" s="69"/>
      <c r="AT424" s="69"/>
      <c r="AU424" s="69"/>
      <c r="AV424" s="69"/>
      <c r="AW424" s="69"/>
      <c r="AX424" s="69"/>
      <c r="AY424" s="69"/>
    </row>
    <row r="425" spans="1:51" s="70" customFormat="1" ht="13.8">
      <c r="A425" s="69"/>
      <c r="B425" s="69"/>
      <c r="C425" s="69"/>
      <c r="D425" s="69"/>
      <c r="E425" s="69"/>
      <c r="F425" s="69"/>
      <c r="G425" s="69"/>
      <c r="H425" s="69"/>
      <c r="I425" s="69"/>
      <c r="J425" s="69"/>
      <c r="K425" s="69"/>
      <c r="L425" s="69"/>
      <c r="M425" s="246"/>
      <c r="N425" s="246"/>
      <c r="O425" s="246"/>
      <c r="P425" s="246"/>
      <c r="Q425" s="246"/>
      <c r="R425" s="246"/>
      <c r="S425" s="69"/>
      <c r="T425" s="69"/>
      <c r="U425" s="69"/>
      <c r="V425" s="69"/>
      <c r="W425" s="69"/>
      <c r="X425" s="69"/>
      <c r="Y425" s="69"/>
      <c r="Z425" s="69"/>
      <c r="AA425" s="69"/>
      <c r="AB425" s="69"/>
      <c r="AC425" s="69"/>
      <c r="AD425" s="69"/>
      <c r="AE425" s="69"/>
      <c r="AF425" s="69"/>
      <c r="AG425" s="69"/>
      <c r="AH425" s="69"/>
      <c r="AI425" s="69"/>
      <c r="AJ425" s="69"/>
      <c r="AK425" s="69"/>
      <c r="AL425" s="69"/>
      <c r="AM425" s="69"/>
      <c r="AN425" s="69"/>
      <c r="AO425" s="69"/>
      <c r="AP425" s="69"/>
      <c r="AQ425" s="69"/>
      <c r="AR425" s="69"/>
      <c r="AS425" s="69"/>
      <c r="AT425" s="69"/>
      <c r="AU425" s="69"/>
      <c r="AV425" s="69"/>
      <c r="AW425" s="69"/>
      <c r="AX425" s="69"/>
      <c r="AY425" s="69"/>
    </row>
    <row r="426" spans="1:51" s="70" customFormat="1" ht="13.8">
      <c r="A426" s="69"/>
      <c r="B426" s="69"/>
      <c r="C426" s="69"/>
      <c r="D426" s="69"/>
      <c r="E426" s="69"/>
      <c r="F426" s="69"/>
      <c r="G426" s="69"/>
      <c r="H426" s="69"/>
      <c r="I426" s="69"/>
      <c r="J426" s="69"/>
      <c r="K426" s="69"/>
      <c r="L426" s="69"/>
      <c r="M426" s="246"/>
      <c r="N426" s="246"/>
      <c r="O426" s="246"/>
      <c r="P426" s="246"/>
      <c r="Q426" s="246"/>
      <c r="R426" s="246"/>
      <c r="S426" s="69"/>
      <c r="T426" s="69"/>
      <c r="U426" s="69"/>
      <c r="V426" s="69"/>
      <c r="W426" s="69"/>
      <c r="X426" s="69"/>
      <c r="Y426" s="69"/>
      <c r="Z426" s="69"/>
      <c r="AA426" s="69"/>
      <c r="AB426" s="69"/>
      <c r="AC426" s="69"/>
      <c r="AD426" s="69"/>
      <c r="AE426" s="69"/>
      <c r="AF426" s="69"/>
      <c r="AG426" s="69"/>
      <c r="AH426" s="69"/>
      <c r="AI426" s="69"/>
      <c r="AJ426" s="69"/>
      <c r="AK426" s="69"/>
      <c r="AL426" s="69"/>
      <c r="AM426" s="69"/>
      <c r="AN426" s="69"/>
      <c r="AO426" s="69"/>
      <c r="AP426" s="69"/>
      <c r="AQ426" s="69"/>
      <c r="AR426" s="69"/>
      <c r="AS426" s="69"/>
      <c r="AT426" s="69"/>
      <c r="AU426" s="69"/>
      <c r="AV426" s="69"/>
      <c r="AW426" s="69"/>
      <c r="AX426" s="69"/>
      <c r="AY426" s="69"/>
    </row>
    <row r="427" spans="1:51" s="70" customFormat="1" ht="13.8">
      <c r="A427" s="69"/>
      <c r="B427" s="69"/>
      <c r="C427" s="69"/>
      <c r="D427" s="69"/>
      <c r="E427" s="69"/>
      <c r="F427" s="69"/>
      <c r="G427" s="69"/>
      <c r="H427" s="69"/>
      <c r="I427" s="69"/>
      <c r="J427" s="69"/>
      <c r="K427" s="69"/>
      <c r="L427" s="69"/>
      <c r="M427" s="246"/>
      <c r="N427" s="246"/>
      <c r="O427" s="246"/>
      <c r="P427" s="246"/>
      <c r="Q427" s="246"/>
      <c r="R427" s="246"/>
      <c r="S427" s="69"/>
      <c r="T427" s="69"/>
      <c r="U427" s="69"/>
      <c r="V427" s="69"/>
      <c r="W427" s="69"/>
      <c r="X427" s="69"/>
      <c r="Y427" s="69"/>
      <c r="Z427" s="69"/>
      <c r="AA427" s="69"/>
      <c r="AB427" s="69"/>
      <c r="AC427" s="69"/>
      <c r="AD427" s="69"/>
      <c r="AE427" s="69"/>
      <c r="AF427" s="69"/>
      <c r="AG427" s="69"/>
      <c r="AH427" s="69"/>
      <c r="AI427" s="69"/>
      <c r="AJ427" s="69"/>
      <c r="AK427" s="69"/>
      <c r="AL427" s="69"/>
      <c r="AM427" s="69"/>
      <c r="AN427" s="69"/>
      <c r="AO427" s="69"/>
      <c r="AP427" s="69"/>
      <c r="AQ427" s="69"/>
      <c r="AR427" s="69"/>
      <c r="AS427" s="69"/>
      <c r="AT427" s="69"/>
      <c r="AU427" s="69"/>
      <c r="AV427" s="69"/>
      <c r="AW427" s="69"/>
      <c r="AX427" s="69"/>
      <c r="AY427" s="69"/>
    </row>
    <row r="428" spans="1:51" s="70" customFormat="1" ht="13.8">
      <c r="A428" s="69"/>
      <c r="B428" s="69"/>
      <c r="C428" s="69"/>
      <c r="D428" s="69"/>
      <c r="E428" s="69"/>
      <c r="F428" s="69"/>
      <c r="G428" s="69"/>
      <c r="H428" s="69"/>
      <c r="I428" s="69"/>
      <c r="J428" s="69"/>
      <c r="K428" s="69"/>
      <c r="L428" s="69"/>
      <c r="M428" s="246"/>
      <c r="N428" s="246"/>
      <c r="O428" s="246"/>
      <c r="P428" s="246"/>
      <c r="Q428" s="246"/>
      <c r="R428" s="246"/>
      <c r="S428" s="69"/>
      <c r="T428" s="69"/>
      <c r="U428" s="69"/>
      <c r="V428" s="69"/>
      <c r="W428" s="69"/>
      <c r="X428" s="69"/>
      <c r="Y428" s="69"/>
      <c r="Z428" s="69"/>
      <c r="AA428" s="69"/>
      <c r="AB428" s="69"/>
      <c r="AC428" s="69"/>
      <c r="AD428" s="69"/>
      <c r="AE428" s="69"/>
      <c r="AF428" s="69"/>
      <c r="AG428" s="69"/>
      <c r="AH428" s="69"/>
      <c r="AI428" s="69"/>
      <c r="AJ428" s="69"/>
      <c r="AK428" s="69"/>
      <c r="AL428" s="69"/>
      <c r="AM428" s="69"/>
      <c r="AN428" s="69"/>
      <c r="AO428" s="69"/>
      <c r="AP428" s="69"/>
      <c r="AQ428" s="69"/>
      <c r="AR428" s="69"/>
      <c r="AS428" s="69"/>
      <c r="AT428" s="69"/>
      <c r="AU428" s="69"/>
      <c r="AV428" s="69"/>
      <c r="AW428" s="69"/>
      <c r="AX428" s="69"/>
      <c r="AY428" s="69"/>
    </row>
    <row r="429" spans="1:51" s="70" customFormat="1" ht="13.8">
      <c r="A429" s="69"/>
      <c r="B429" s="69"/>
      <c r="C429" s="69"/>
      <c r="D429" s="69"/>
      <c r="E429" s="69"/>
      <c r="F429" s="69"/>
      <c r="G429" s="69"/>
      <c r="H429" s="69"/>
      <c r="I429" s="69"/>
      <c r="J429" s="69"/>
      <c r="K429" s="69"/>
      <c r="L429" s="69"/>
      <c r="M429" s="246"/>
      <c r="N429" s="246"/>
      <c r="O429" s="246"/>
      <c r="P429" s="246"/>
      <c r="Q429" s="246"/>
      <c r="R429" s="246"/>
      <c r="S429" s="69"/>
      <c r="T429" s="69"/>
      <c r="U429" s="69"/>
      <c r="V429" s="69"/>
      <c r="W429" s="69"/>
      <c r="X429" s="69"/>
      <c r="Y429" s="69"/>
      <c r="Z429" s="69"/>
      <c r="AA429" s="69"/>
      <c r="AB429" s="69"/>
      <c r="AC429" s="69"/>
      <c r="AD429" s="69"/>
      <c r="AE429" s="69"/>
      <c r="AF429" s="69"/>
      <c r="AG429" s="69"/>
      <c r="AH429" s="69"/>
      <c r="AI429" s="69"/>
      <c r="AJ429" s="69"/>
      <c r="AK429" s="69"/>
      <c r="AL429" s="69"/>
      <c r="AM429" s="69"/>
      <c r="AN429" s="69"/>
      <c r="AO429" s="69"/>
      <c r="AP429" s="69"/>
      <c r="AQ429" s="69"/>
      <c r="AR429" s="69"/>
      <c r="AS429" s="69"/>
      <c r="AT429" s="69"/>
      <c r="AU429" s="69"/>
      <c r="AV429" s="69"/>
      <c r="AW429" s="69"/>
      <c r="AX429" s="69"/>
      <c r="AY429" s="69"/>
    </row>
  </sheetData>
  <mergeCells count="11">
    <mergeCell ref="G49:M49"/>
    <mergeCell ref="P49:Q49"/>
    <mergeCell ref="A4:S4"/>
    <mergeCell ref="A47:F47"/>
    <mergeCell ref="G47:M47"/>
    <mergeCell ref="G48:M48"/>
    <mergeCell ref="P47:Q47"/>
    <mergeCell ref="P48:Q48"/>
    <mergeCell ref="A6:S6"/>
    <mergeCell ref="A7:L7"/>
    <mergeCell ref="M7:S7"/>
  </mergeCells>
  <conditionalFormatting sqref="M12:R12 S12:S46 O25:O26 O28:O33 M42:R46 R35:R41 R28:R33 R25:R26 R13:R14 O35:O41 O13:O14 M50:S50 N49:O49 R49:S49">
    <cfRule type="cellIs" dxfId="136" priority="51" operator="equal">
      <formula>0</formula>
    </cfRule>
  </conditionalFormatting>
  <conditionalFormatting sqref="R34 O34">
    <cfRule type="cellIs" dxfId="135" priority="48" operator="equal">
      <formula>0</formula>
    </cfRule>
  </conditionalFormatting>
  <conditionalFormatting sqref="R20 O20">
    <cfRule type="cellIs" dxfId="134" priority="50" operator="equal">
      <formula>0</formula>
    </cfRule>
  </conditionalFormatting>
  <conditionalFormatting sqref="R27 O27">
    <cfRule type="cellIs" dxfId="133" priority="49" operator="equal">
      <formula>0</formula>
    </cfRule>
  </conditionalFormatting>
  <conditionalFormatting sqref="T13">
    <cfRule type="containsText" dxfId="132" priority="47" operator="containsText" text="Incorrecto">
      <formula>NOT(ISERROR(SEARCH("Incorrecto",T13)))</formula>
    </cfRule>
  </conditionalFormatting>
  <conditionalFormatting sqref="T20">
    <cfRule type="containsText" dxfId="131" priority="46" operator="containsText" text="Incorrecto">
      <formula>NOT(ISERROR(SEARCH("Incorrecto",T20)))</formula>
    </cfRule>
  </conditionalFormatting>
  <conditionalFormatting sqref="T27">
    <cfRule type="containsText" dxfId="130" priority="45" operator="containsText" text="Incorrecto">
      <formula>NOT(ISERROR(SEARCH("Incorrecto",T27)))</formula>
    </cfRule>
  </conditionalFormatting>
  <conditionalFormatting sqref="T34">
    <cfRule type="containsText" dxfId="129" priority="44" operator="containsText" text="Incorrecto">
      <formula>NOT(ISERROR(SEARCH("Incorrecto",T34)))</formula>
    </cfRule>
  </conditionalFormatting>
  <conditionalFormatting sqref="T41">
    <cfRule type="containsText" dxfId="128" priority="43" operator="containsText" text="Incorrecto">
      <formula>NOT(ISERROR(SEARCH("Incorrecto",T41)))</formula>
    </cfRule>
  </conditionalFormatting>
  <conditionalFormatting sqref="T44">
    <cfRule type="containsText" dxfId="127" priority="42" operator="containsText" text="Incorrecto">
      <formula>NOT(ISERROR(SEARCH("Incorrecto",T44)))</formula>
    </cfRule>
  </conditionalFormatting>
  <conditionalFormatting sqref="M57">
    <cfRule type="containsText" dxfId="126" priority="41" operator="containsText" text="Incorrecto">
      <formula>NOT(ISERROR(SEARCH("Incorrecto",M57)))</formula>
    </cfRule>
  </conditionalFormatting>
  <conditionalFormatting sqref="M58">
    <cfRule type="containsText" dxfId="125" priority="40" operator="containsText" text="Incorrecto">
      <formula>NOT(ISERROR(SEARCH("Incorrecto",M58)))</formula>
    </cfRule>
  </conditionalFormatting>
  <conditionalFormatting sqref="M59">
    <cfRule type="containsText" dxfId="124" priority="39" operator="containsText" text="Incorrecto">
      <formula>NOT(ISERROR(SEARCH("Incorrecto",M59)))</formula>
    </cfRule>
  </conditionalFormatting>
  <conditionalFormatting sqref="N57">
    <cfRule type="containsText" dxfId="123" priority="38" operator="containsText" text="Incorrecto">
      <formula>NOT(ISERROR(SEARCH("Incorrecto",N57)))</formula>
    </cfRule>
  </conditionalFormatting>
  <conditionalFormatting sqref="N58">
    <cfRule type="containsText" dxfId="122" priority="37" operator="containsText" text="Incorrecto">
      <formula>NOT(ISERROR(SEARCH("Incorrecto",N58)))</formula>
    </cfRule>
  </conditionalFormatting>
  <conditionalFormatting sqref="N59">
    <cfRule type="containsText" dxfId="121" priority="36" operator="containsText" text="Incorrecto">
      <formula>NOT(ISERROR(SEARCH("Incorrecto",N59)))</formula>
    </cfRule>
  </conditionalFormatting>
  <conditionalFormatting sqref="O57">
    <cfRule type="containsText" dxfId="120" priority="35" operator="containsText" text="Incorrecto">
      <formula>NOT(ISERROR(SEARCH("Incorrecto",O57)))</formula>
    </cfRule>
  </conditionalFormatting>
  <conditionalFormatting sqref="O58">
    <cfRule type="containsText" dxfId="119" priority="34" operator="containsText" text="Incorrecto">
      <formula>NOT(ISERROR(SEARCH("Incorrecto",O58)))</formula>
    </cfRule>
  </conditionalFormatting>
  <conditionalFormatting sqref="O59">
    <cfRule type="containsText" dxfId="118" priority="33" operator="containsText" text="Incorrecto">
      <formula>NOT(ISERROR(SEARCH("Incorrecto",O59)))</formula>
    </cfRule>
  </conditionalFormatting>
  <conditionalFormatting sqref="P57">
    <cfRule type="containsText" dxfId="117" priority="32" operator="containsText" text="Incorrecto">
      <formula>NOT(ISERROR(SEARCH("Incorrecto",P57)))</formula>
    </cfRule>
  </conditionalFormatting>
  <conditionalFormatting sqref="P58">
    <cfRule type="containsText" dxfId="116" priority="31" operator="containsText" text="Incorrecto">
      <formula>NOT(ISERROR(SEARCH("Incorrecto",P58)))</formula>
    </cfRule>
  </conditionalFormatting>
  <conditionalFormatting sqref="P59">
    <cfRule type="containsText" dxfId="115" priority="30" operator="containsText" text="Incorrecto">
      <formula>NOT(ISERROR(SEARCH("Incorrecto",P59)))</formula>
    </cfRule>
  </conditionalFormatting>
  <conditionalFormatting sqref="Q57">
    <cfRule type="containsText" dxfId="114" priority="29" operator="containsText" text="Incorrecto">
      <formula>NOT(ISERROR(SEARCH("Incorrecto",Q57)))</formula>
    </cfRule>
  </conditionalFormatting>
  <conditionalFormatting sqref="Q58">
    <cfRule type="containsText" dxfId="113" priority="28" operator="containsText" text="Incorrecto">
      <formula>NOT(ISERROR(SEARCH("Incorrecto",Q58)))</formula>
    </cfRule>
  </conditionalFormatting>
  <conditionalFormatting sqref="Q59">
    <cfRule type="containsText" dxfId="112" priority="27" operator="containsText" text="Incorrecto">
      <formula>NOT(ISERROR(SEARCH("Incorrecto",Q59)))</formula>
    </cfRule>
  </conditionalFormatting>
  <conditionalFormatting sqref="R57">
    <cfRule type="containsText" dxfId="111" priority="26" operator="containsText" text="Incorrecto">
      <formula>NOT(ISERROR(SEARCH("Incorrecto",R57)))</formula>
    </cfRule>
  </conditionalFormatting>
  <conditionalFormatting sqref="R58">
    <cfRule type="containsText" dxfId="110" priority="25" operator="containsText" text="Incorrecto">
      <formula>NOT(ISERROR(SEARCH("Incorrecto",R58)))</formula>
    </cfRule>
  </conditionalFormatting>
  <conditionalFormatting sqref="R59">
    <cfRule type="containsText" dxfId="109" priority="24" operator="containsText" text="Incorrecto">
      <formula>NOT(ISERROR(SEARCH("Incorrecto",R59)))</formula>
    </cfRule>
  </conditionalFormatting>
  <conditionalFormatting sqref="M25:N26 M28:N33 M13:N14 M35:N41">
    <cfRule type="cellIs" dxfId="108" priority="23" operator="equal">
      <formula>0</formula>
    </cfRule>
  </conditionalFormatting>
  <conditionalFormatting sqref="M20">
    <cfRule type="cellIs" dxfId="107" priority="21" operator="equal">
      <formula>0</formula>
    </cfRule>
  </conditionalFormatting>
  <conditionalFormatting sqref="M27">
    <cfRule type="cellIs" dxfId="106" priority="20" operator="equal">
      <formula>0</formula>
    </cfRule>
  </conditionalFormatting>
  <conditionalFormatting sqref="N27">
    <cfRule type="cellIs" dxfId="105" priority="19" operator="equal">
      <formula>0</formula>
    </cfRule>
  </conditionalFormatting>
  <conditionalFormatting sqref="N34">
    <cfRule type="cellIs" dxfId="104" priority="18" operator="equal">
      <formula>0</formula>
    </cfRule>
  </conditionalFormatting>
  <conditionalFormatting sqref="M34">
    <cfRule type="cellIs" dxfId="103" priority="17" operator="equal">
      <formula>0</formula>
    </cfRule>
  </conditionalFormatting>
  <conditionalFormatting sqref="P25:P26 P28:P33 P14 P35:P40">
    <cfRule type="cellIs" dxfId="102" priority="16" operator="equal">
      <formula>0</formula>
    </cfRule>
  </conditionalFormatting>
  <conditionalFormatting sqref="P26">
    <cfRule type="cellIs" dxfId="101" priority="15" operator="equal">
      <formula>0</formula>
    </cfRule>
  </conditionalFormatting>
  <conditionalFormatting sqref="P26">
    <cfRule type="cellIs" dxfId="100" priority="14" operator="equal">
      <formula>0</formula>
    </cfRule>
  </conditionalFormatting>
  <conditionalFormatting sqref="Q25:Q26 Q28:Q33 Q35:Q40 Q14">
    <cfRule type="cellIs" dxfId="99" priority="13" operator="equal">
      <formula>0</formula>
    </cfRule>
  </conditionalFormatting>
  <conditionalFormatting sqref="P13">
    <cfRule type="cellIs" dxfId="98" priority="12" operator="equal">
      <formula>0</formula>
    </cfRule>
  </conditionalFormatting>
  <conditionalFormatting sqref="Q13">
    <cfRule type="cellIs" dxfId="97" priority="11" operator="equal">
      <formula>0</formula>
    </cfRule>
  </conditionalFormatting>
  <conditionalFormatting sqref="Q20">
    <cfRule type="cellIs" dxfId="96" priority="10" operator="equal">
      <formula>0</formula>
    </cfRule>
  </conditionalFormatting>
  <conditionalFormatting sqref="P20">
    <cfRule type="cellIs" dxfId="95" priority="9" operator="equal">
      <formula>0</formula>
    </cfRule>
  </conditionalFormatting>
  <conditionalFormatting sqref="P27">
    <cfRule type="cellIs" dxfId="94" priority="8" operator="equal">
      <formula>0</formula>
    </cfRule>
  </conditionalFormatting>
  <conditionalFormatting sqref="Q27">
    <cfRule type="cellIs" dxfId="93" priority="7" operator="equal">
      <formula>0</formula>
    </cfRule>
  </conditionalFormatting>
  <conditionalFormatting sqref="Q34">
    <cfRule type="cellIs" dxfId="92" priority="6" operator="equal">
      <formula>0</formula>
    </cfRule>
  </conditionalFormatting>
  <conditionalFormatting sqref="P34">
    <cfRule type="cellIs" dxfId="91" priority="5" operator="equal">
      <formula>0</formula>
    </cfRule>
  </conditionalFormatting>
  <conditionalFormatting sqref="P41">
    <cfRule type="cellIs" dxfId="90" priority="4" operator="equal">
      <formula>0</formula>
    </cfRule>
  </conditionalFormatting>
  <conditionalFormatting sqref="Q41">
    <cfRule type="cellIs" dxfId="89" priority="3" operator="equal">
      <formula>0</formula>
    </cfRule>
  </conditionalFormatting>
  <conditionalFormatting sqref="O48">
    <cfRule type="cellIs" dxfId="88" priority="2" operator="equal">
      <formula>0</formula>
    </cfRule>
  </conditionalFormatting>
  <conditionalFormatting sqref="N20">
    <cfRule type="cellIs" dxfId="87" priority="1" operator="equal">
      <formula>0</formula>
    </cfRule>
  </conditionalFormatting>
  <pageMargins left="0.11811023622047245" right="0" top="0.9055118110236221" bottom="0.62" header="0.35433070866141736" footer="0.2"/>
  <pageSetup scale="98" orientation="landscape" r:id="rId1"/>
  <headerFooter alignWithMargins="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D438"/>
  <sheetViews>
    <sheetView showGridLines="0" view="pageBreakPreview" topLeftCell="G46" zoomScaleNormal="120" zoomScaleSheetLayoutView="100" workbookViewId="0">
      <selection activeCell="AF87" sqref="AF87"/>
    </sheetView>
  </sheetViews>
  <sheetFormatPr baseColWidth="10" defaultColWidth="11.44140625" defaultRowHeight="12"/>
  <cols>
    <col min="1" max="1" width="1.88671875" style="99" hidden="1" customWidth="1"/>
    <col min="2" max="14" width="2.6640625" style="99" customWidth="1"/>
    <col min="15" max="15" width="10.88671875" style="99" bestFit="1" customWidth="1"/>
    <col min="16" max="16" width="10.44140625" style="99" customWidth="1"/>
    <col min="17" max="18" width="10.88671875" style="99" bestFit="1" customWidth="1"/>
    <col min="19" max="19" width="10.6640625" style="99" customWidth="1"/>
    <col min="20" max="20" width="10.44140625" style="99" customWidth="1"/>
    <col min="21" max="21" width="0.109375" style="99" customWidth="1"/>
    <col min="22" max="22" width="11.5546875" style="99" hidden="1" customWidth="1"/>
    <col min="23" max="23" width="2.6640625" style="99" hidden="1" customWidth="1"/>
    <col min="24" max="24" width="43.33203125" style="99" hidden="1" customWidth="1"/>
    <col min="25" max="28" width="11.44140625" style="318" hidden="1" customWidth="1"/>
    <col min="29" max="29" width="13" style="318" hidden="1" customWidth="1"/>
    <col min="30" max="30" width="11.44140625" style="99" customWidth="1"/>
    <col min="31" max="16384" width="11.44140625" style="99"/>
  </cols>
  <sheetData>
    <row r="1" spans="1:29" s="104" customFormat="1" ht="3.9" customHeight="1">
      <c r="A1" s="100"/>
      <c r="B1" s="101"/>
      <c r="C1" s="100"/>
      <c r="D1" s="100"/>
      <c r="E1" s="100"/>
      <c r="F1" s="100"/>
      <c r="G1" s="100"/>
      <c r="H1" s="100"/>
      <c r="I1" s="100"/>
      <c r="J1" s="100"/>
      <c r="K1" s="100"/>
      <c r="L1" s="100"/>
      <c r="M1" s="100"/>
      <c r="N1" s="100"/>
      <c r="O1" s="100"/>
      <c r="P1" s="100"/>
      <c r="Q1" s="100"/>
      <c r="R1" s="100"/>
      <c r="S1" s="100"/>
      <c r="T1" s="102"/>
      <c r="U1" s="102"/>
      <c r="V1" s="103"/>
      <c r="W1" s="103"/>
      <c r="Y1" s="291"/>
      <c r="Z1" s="291"/>
      <c r="AA1" s="291"/>
      <c r="AB1" s="291"/>
      <c r="AC1" s="291"/>
    </row>
    <row r="2" spans="1:29" s="58" customFormat="1" ht="11.1" customHeight="1">
      <c r="A2" s="55"/>
      <c r="B2" s="187" t="s">
        <v>254</v>
      </c>
      <c r="C2" s="187"/>
      <c r="D2" s="187"/>
      <c r="E2" s="187"/>
      <c r="F2" s="187"/>
      <c r="G2" s="187"/>
      <c r="H2" s="187"/>
      <c r="I2" s="187"/>
      <c r="J2" s="187"/>
      <c r="K2" s="187"/>
      <c r="L2" s="187"/>
      <c r="M2" s="187"/>
      <c r="N2" s="187"/>
      <c r="O2" s="187"/>
      <c r="P2" s="187"/>
      <c r="Q2" s="187"/>
      <c r="R2" s="187"/>
      <c r="S2" s="187"/>
      <c r="T2" s="187"/>
      <c r="U2" s="187"/>
      <c r="V2" s="105"/>
      <c r="W2" s="105"/>
      <c r="Y2" s="242"/>
      <c r="Z2" s="242"/>
      <c r="AA2" s="242"/>
      <c r="AB2" s="242"/>
      <c r="AC2" s="242"/>
    </row>
    <row r="3" spans="1:29" s="58" customFormat="1" ht="11.1" customHeight="1">
      <c r="A3" s="56"/>
      <c r="B3" s="187" t="s">
        <v>150</v>
      </c>
      <c r="C3" s="187"/>
      <c r="D3" s="187"/>
      <c r="E3" s="187"/>
      <c r="F3" s="187"/>
      <c r="G3" s="187"/>
      <c r="H3" s="187"/>
      <c r="I3" s="187"/>
      <c r="J3" s="187"/>
      <c r="K3" s="187"/>
      <c r="L3" s="187"/>
      <c r="M3" s="187"/>
      <c r="N3" s="187"/>
      <c r="O3" s="187"/>
      <c r="P3" s="187"/>
      <c r="Q3" s="187"/>
      <c r="R3" s="187"/>
      <c r="S3" s="187"/>
      <c r="T3" s="187"/>
      <c r="U3" s="187"/>
      <c r="V3" s="105"/>
      <c r="W3" s="105"/>
      <c r="Y3" s="242"/>
      <c r="Z3" s="242"/>
      <c r="AA3" s="242"/>
      <c r="AB3" s="242"/>
      <c r="AC3" s="242"/>
    </row>
    <row r="4" spans="1:29" s="58" customFormat="1" ht="11.1" customHeight="1">
      <c r="A4" s="56"/>
      <c r="B4" s="187" t="s">
        <v>151</v>
      </c>
      <c r="C4" s="187"/>
      <c r="D4" s="187"/>
      <c r="E4" s="187"/>
      <c r="F4" s="187"/>
      <c r="G4" s="187"/>
      <c r="H4" s="187"/>
      <c r="I4" s="187"/>
      <c r="J4" s="187"/>
      <c r="K4" s="187"/>
      <c r="L4" s="187"/>
      <c r="M4" s="187"/>
      <c r="N4" s="187"/>
      <c r="O4" s="187"/>
      <c r="P4" s="187"/>
      <c r="Q4" s="187"/>
      <c r="R4" s="187"/>
      <c r="S4" s="187"/>
      <c r="T4" s="187"/>
      <c r="U4" s="187"/>
      <c r="V4" s="105"/>
      <c r="W4" s="105"/>
      <c r="Y4" s="242"/>
      <c r="Z4" s="242"/>
      <c r="AA4" s="242"/>
      <c r="AB4" s="242"/>
      <c r="AC4" s="242"/>
    </row>
    <row r="5" spans="1:29" s="58" customFormat="1" ht="11.1" customHeight="1">
      <c r="A5" s="56"/>
      <c r="B5" s="187" t="s">
        <v>135</v>
      </c>
      <c r="C5" s="187"/>
      <c r="D5" s="187"/>
      <c r="E5" s="187"/>
      <c r="F5" s="187"/>
      <c r="G5" s="187"/>
      <c r="H5" s="187"/>
      <c r="I5" s="187"/>
      <c r="J5" s="187"/>
      <c r="K5" s="187"/>
      <c r="L5" s="187"/>
      <c r="M5" s="187"/>
      <c r="N5" s="187"/>
      <c r="O5" s="187"/>
      <c r="P5" s="187"/>
      <c r="Q5" s="187"/>
      <c r="R5" s="187"/>
      <c r="S5" s="187"/>
      <c r="T5" s="187"/>
      <c r="U5" s="187"/>
      <c r="V5" s="105"/>
      <c r="W5" s="105"/>
      <c r="Y5" s="242"/>
      <c r="Z5" s="242"/>
      <c r="AA5" s="242"/>
      <c r="AB5" s="242"/>
      <c r="AC5" s="242"/>
    </row>
    <row r="6" spans="1:29" s="58" customFormat="1" ht="11.1" customHeight="1">
      <c r="A6" s="56"/>
      <c r="B6" s="187" t="s">
        <v>255</v>
      </c>
      <c r="C6" s="187"/>
      <c r="D6" s="187"/>
      <c r="E6" s="187"/>
      <c r="F6" s="187"/>
      <c r="G6" s="187"/>
      <c r="H6" s="187"/>
      <c r="I6" s="187"/>
      <c r="J6" s="187"/>
      <c r="K6" s="187"/>
      <c r="L6" s="187"/>
      <c r="M6" s="187"/>
      <c r="N6" s="187"/>
      <c r="O6" s="187"/>
      <c r="P6" s="187"/>
      <c r="Q6" s="187"/>
      <c r="R6" s="187"/>
      <c r="S6" s="187"/>
      <c r="T6" s="187"/>
      <c r="U6" s="187"/>
      <c r="V6" s="105"/>
      <c r="W6" s="105"/>
      <c r="Y6" s="242"/>
      <c r="Z6" s="242"/>
      <c r="AA6" s="242"/>
      <c r="AB6" s="242"/>
      <c r="AC6" s="242"/>
    </row>
    <row r="7" spans="1:29" s="184" customFormat="1" ht="3" customHeight="1">
      <c r="A7" s="183"/>
      <c r="B7" s="183"/>
      <c r="C7" s="183"/>
      <c r="D7" s="183"/>
      <c r="E7" s="183"/>
      <c r="F7" s="183"/>
      <c r="G7" s="183"/>
      <c r="H7" s="183"/>
      <c r="I7" s="183"/>
      <c r="J7" s="183"/>
      <c r="K7" s="183"/>
      <c r="L7" s="183"/>
      <c r="M7" s="183"/>
      <c r="N7" s="183"/>
      <c r="O7" s="183"/>
      <c r="P7" s="183"/>
      <c r="Q7" s="183"/>
      <c r="R7" s="183"/>
      <c r="S7" s="183"/>
      <c r="T7" s="183"/>
      <c r="U7" s="183"/>
      <c r="Y7" s="243"/>
      <c r="Z7" s="243"/>
      <c r="AA7" s="243"/>
      <c r="AB7" s="243"/>
      <c r="AC7" s="243"/>
    </row>
    <row r="8" spans="1:29" s="58" customFormat="1" ht="11.1" customHeight="1">
      <c r="A8" s="56"/>
      <c r="B8" s="340" t="s">
        <v>823</v>
      </c>
      <c r="C8" s="340"/>
      <c r="D8" s="340"/>
      <c r="E8" s="340"/>
      <c r="F8" s="340"/>
      <c r="G8" s="340"/>
      <c r="H8" s="340"/>
      <c r="I8" s="340"/>
      <c r="J8" s="340"/>
      <c r="K8" s="340"/>
      <c r="L8" s="340"/>
      <c r="M8" s="340"/>
      <c r="N8" s="340"/>
      <c r="O8" s="337"/>
      <c r="P8" s="337"/>
      <c r="Q8" s="337"/>
      <c r="R8" s="337"/>
      <c r="S8" s="337"/>
      <c r="T8" s="337"/>
      <c r="U8" s="187"/>
      <c r="V8" s="105"/>
      <c r="W8" s="105"/>
      <c r="Y8" s="242"/>
      <c r="Z8" s="242"/>
      <c r="AA8" s="242"/>
      <c r="AB8" s="242"/>
      <c r="AC8" s="242"/>
    </row>
    <row r="9" spans="1:29" s="62" customFormat="1" ht="3.9" customHeight="1">
      <c r="A9" s="106"/>
      <c r="B9" s="106"/>
      <c r="C9" s="107"/>
      <c r="D9" s="107"/>
      <c r="E9" s="107"/>
      <c r="F9" s="107"/>
      <c r="G9" s="107"/>
      <c r="H9" s="107"/>
      <c r="I9" s="107"/>
      <c r="J9" s="107"/>
      <c r="K9" s="107"/>
      <c r="L9" s="107"/>
      <c r="M9" s="107"/>
      <c r="N9" s="107"/>
      <c r="O9" s="107"/>
      <c r="P9" s="107"/>
      <c r="Q9" s="107"/>
      <c r="R9" s="107"/>
      <c r="S9" s="107"/>
      <c r="T9" s="107"/>
      <c r="U9" s="107"/>
      <c r="Y9" s="244"/>
      <c r="Z9" s="244"/>
      <c r="AA9" s="244"/>
      <c r="AB9" s="244"/>
      <c r="AC9" s="244"/>
    </row>
    <row r="10" spans="1:29" s="62" customFormat="1" ht="11.1" customHeight="1">
      <c r="A10" s="108"/>
      <c r="B10" s="192"/>
      <c r="C10" s="193"/>
      <c r="D10" s="193"/>
      <c r="E10" s="193"/>
      <c r="F10" s="193"/>
      <c r="G10" s="193"/>
      <c r="H10" s="193"/>
      <c r="I10" s="193"/>
      <c r="J10" s="193"/>
      <c r="K10" s="193"/>
      <c r="L10" s="193"/>
      <c r="M10" s="193"/>
      <c r="N10" s="193"/>
      <c r="O10" s="194"/>
      <c r="P10" s="194"/>
      <c r="Q10" s="194" t="s">
        <v>136</v>
      </c>
      <c r="R10" s="194"/>
      <c r="S10" s="194"/>
      <c r="T10" s="195"/>
      <c r="U10" s="201"/>
      <c r="V10" s="109"/>
      <c r="W10" s="109"/>
      <c r="Y10" s="244"/>
      <c r="Z10" s="244"/>
      <c r="AA10" s="244"/>
      <c r="AB10" s="244"/>
      <c r="AC10" s="244"/>
    </row>
    <row r="11" spans="1:29" s="62" customFormat="1" ht="11.1" customHeight="1">
      <c r="A11" s="108"/>
      <c r="B11" s="196" t="s">
        <v>152</v>
      </c>
      <c r="C11" s="197"/>
      <c r="D11" s="197"/>
      <c r="E11" s="197"/>
      <c r="F11" s="197"/>
      <c r="G11" s="197"/>
      <c r="H11" s="197"/>
      <c r="I11" s="197"/>
      <c r="J11" s="197"/>
      <c r="K11" s="197"/>
      <c r="L11" s="197"/>
      <c r="M11" s="197"/>
      <c r="N11" s="197"/>
      <c r="O11" s="194"/>
      <c r="P11" s="194"/>
      <c r="Q11" s="194"/>
      <c r="R11" s="194"/>
      <c r="S11" s="194"/>
      <c r="T11" s="195" t="s">
        <v>0</v>
      </c>
      <c r="U11" s="201"/>
      <c r="V11" s="109"/>
      <c r="W11" s="109"/>
      <c r="Y11" s="244"/>
      <c r="Z11" s="244"/>
      <c r="AA11" s="244"/>
      <c r="AB11" s="244"/>
      <c r="AC11" s="244"/>
    </row>
    <row r="12" spans="1:29" s="62" customFormat="1" ht="11.1" customHeight="1">
      <c r="A12" s="108"/>
      <c r="B12" s="198"/>
      <c r="C12" s="199"/>
      <c r="D12" s="199"/>
      <c r="E12" s="199"/>
      <c r="F12" s="199"/>
      <c r="G12" s="199"/>
      <c r="H12" s="199"/>
      <c r="I12" s="199"/>
      <c r="J12" s="199"/>
      <c r="K12" s="199"/>
      <c r="L12" s="199"/>
      <c r="M12" s="199"/>
      <c r="N12" s="199"/>
      <c r="O12" s="200" t="s">
        <v>138</v>
      </c>
      <c r="P12" s="194" t="s">
        <v>139</v>
      </c>
      <c r="Q12" s="194" t="s">
        <v>140</v>
      </c>
      <c r="R12" s="194" t="s">
        <v>141</v>
      </c>
      <c r="S12" s="194" t="s">
        <v>142</v>
      </c>
      <c r="T12" s="195"/>
      <c r="U12" s="201"/>
      <c r="V12" s="109"/>
      <c r="W12" s="109"/>
      <c r="Y12" s="244"/>
      <c r="Z12" s="244"/>
      <c r="AA12" s="244"/>
      <c r="AB12" s="244"/>
      <c r="AC12" s="244"/>
    </row>
    <row r="13" spans="1:29" s="114" customFormat="1" ht="3.9" customHeight="1">
      <c r="A13" s="110"/>
      <c r="B13" s="111"/>
      <c r="C13" s="110"/>
      <c r="D13" s="110"/>
      <c r="E13" s="110"/>
      <c r="F13" s="110"/>
      <c r="G13" s="110"/>
      <c r="H13" s="110"/>
      <c r="I13" s="110"/>
      <c r="J13" s="110"/>
      <c r="K13" s="110"/>
      <c r="L13" s="110"/>
      <c r="M13" s="110"/>
      <c r="N13" s="110"/>
      <c r="O13" s="112"/>
      <c r="P13" s="112"/>
      <c r="Q13" s="112"/>
      <c r="R13" s="112"/>
      <c r="S13" s="112"/>
      <c r="T13" s="112"/>
      <c r="U13" s="112"/>
      <c r="V13" s="109"/>
      <c r="W13" s="109"/>
      <c r="X13" s="62"/>
      <c r="Y13" s="244"/>
      <c r="Z13" s="244"/>
      <c r="AA13" s="244"/>
      <c r="AB13" s="244"/>
      <c r="AC13" s="244"/>
    </row>
    <row r="14" spans="1:29" s="114" customFormat="1" ht="6.9" customHeight="1">
      <c r="A14" s="110"/>
      <c r="B14" s="115" t="s">
        <v>153</v>
      </c>
      <c r="C14" s="116"/>
      <c r="D14" s="116"/>
      <c r="E14" s="116"/>
      <c r="F14" s="116"/>
      <c r="G14" s="116"/>
      <c r="H14" s="116"/>
      <c r="I14" s="116"/>
      <c r="J14" s="116"/>
      <c r="K14" s="116"/>
      <c r="L14" s="116"/>
      <c r="M14" s="116"/>
      <c r="N14" s="116"/>
      <c r="O14" s="276">
        <f>SUM(O16:O22)</f>
        <v>1032755233</v>
      </c>
      <c r="P14" s="276">
        <f>SUM(P16:P22)</f>
        <v>-6271286.2100000381</v>
      </c>
      <c r="Q14" s="276">
        <f>O14+P14</f>
        <v>1026483946.79</v>
      </c>
      <c r="R14" s="276">
        <f>SUM(R16:R22)</f>
        <v>1020128333.6900001</v>
      </c>
      <c r="S14" s="276">
        <f>SUM(S16:S22)</f>
        <v>1020128333.6900001</v>
      </c>
      <c r="T14" s="276">
        <f>Q14-R14</f>
        <v>6355613.0999999046</v>
      </c>
      <c r="U14" s="112"/>
      <c r="V14" s="113"/>
      <c r="Y14" s="315"/>
      <c r="Z14" s="315"/>
      <c r="AA14" s="315"/>
      <c r="AB14" s="315"/>
      <c r="AC14" s="315"/>
    </row>
    <row r="15" spans="1:29" s="114" customFormat="1" ht="3.9" customHeight="1">
      <c r="A15" s="110"/>
      <c r="B15" s="113"/>
      <c r="C15" s="113"/>
      <c r="D15" s="110"/>
      <c r="E15" s="110"/>
      <c r="F15" s="110"/>
      <c r="G15" s="110"/>
      <c r="H15" s="110"/>
      <c r="I15" s="110"/>
      <c r="J15" s="110"/>
      <c r="K15" s="110"/>
      <c r="L15" s="110"/>
      <c r="M15" s="110"/>
      <c r="N15" s="110"/>
      <c r="O15" s="295"/>
      <c r="P15" s="295"/>
      <c r="Q15" s="295"/>
      <c r="R15" s="295"/>
      <c r="S15" s="295"/>
      <c r="T15" s="295"/>
      <c r="U15" s="112"/>
      <c r="V15" s="117" t="str">
        <f>IF(OR(R14=S14,R14&gt;S14),"Correcto","Incorrecto")</f>
        <v>Correcto</v>
      </c>
      <c r="X15" s="114" t="s">
        <v>817</v>
      </c>
      <c r="Y15" s="315" t="s">
        <v>825</v>
      </c>
      <c r="Z15" s="315" t="s">
        <v>826</v>
      </c>
      <c r="AA15" s="315" t="s">
        <v>874</v>
      </c>
      <c r="AB15" s="315" t="s">
        <v>875</v>
      </c>
      <c r="AC15" s="315"/>
    </row>
    <row r="16" spans="1:29" s="114" customFormat="1" ht="6.9" customHeight="1">
      <c r="A16" s="110"/>
      <c r="B16" s="118"/>
      <c r="C16" s="119" t="s">
        <v>154</v>
      </c>
      <c r="D16" s="116"/>
      <c r="E16" s="116"/>
      <c r="F16" s="116"/>
      <c r="G16" s="116"/>
      <c r="H16" s="116"/>
      <c r="I16" s="116"/>
      <c r="J16" s="116"/>
      <c r="K16" s="116"/>
      <c r="L16" s="116"/>
      <c r="M16" s="116"/>
      <c r="N16" s="116"/>
      <c r="O16" s="293">
        <f>+Y16</f>
        <v>351724884</v>
      </c>
      <c r="P16" s="293">
        <f>+Q16-O16</f>
        <v>-2538616.7200000286</v>
      </c>
      <c r="Q16" s="293">
        <f>+Z16</f>
        <v>349186267.27999997</v>
      </c>
      <c r="R16" s="293">
        <f>+AA16</f>
        <v>349186267.27999997</v>
      </c>
      <c r="S16" s="293">
        <f>+AB16</f>
        <v>349186267.27999997</v>
      </c>
      <c r="T16" s="293">
        <f>Q16-R16</f>
        <v>0</v>
      </c>
      <c r="U16" s="112"/>
      <c r="V16" s="113"/>
      <c r="X16" s="114" t="s">
        <v>833</v>
      </c>
      <c r="Y16" s="315">
        <v>351724884</v>
      </c>
      <c r="Z16" s="315">
        <v>349186267.27999997</v>
      </c>
      <c r="AA16" s="315">
        <v>349186267.27999997</v>
      </c>
      <c r="AB16" s="315">
        <v>349186267.27999997</v>
      </c>
      <c r="AC16" s="315">
        <f>+Z16-AA16</f>
        <v>0</v>
      </c>
    </row>
    <row r="17" spans="1:29" s="114" customFormat="1" ht="6.9" customHeight="1">
      <c r="A17" s="110"/>
      <c r="B17" s="118"/>
      <c r="C17" s="120" t="s">
        <v>155</v>
      </c>
      <c r="D17" s="121"/>
      <c r="E17" s="121"/>
      <c r="F17" s="121"/>
      <c r="G17" s="121"/>
      <c r="H17" s="121"/>
      <c r="I17" s="121"/>
      <c r="J17" s="121"/>
      <c r="K17" s="121"/>
      <c r="L17" s="121"/>
      <c r="M17" s="121"/>
      <c r="N17" s="121"/>
      <c r="O17" s="293">
        <f t="shared" ref="O17:O22" si="0">+Y17</f>
        <v>115897583</v>
      </c>
      <c r="P17" s="293">
        <f t="shared" ref="P17:P22" si="1">+Q17-O17</f>
        <v>3061493.6099999994</v>
      </c>
      <c r="Q17" s="293">
        <f t="shared" ref="Q17:Q22" si="2">+Z17</f>
        <v>118959076.61</v>
      </c>
      <c r="R17" s="293">
        <f t="shared" ref="R17:R22" si="3">+AA17</f>
        <v>118180629.61</v>
      </c>
      <c r="S17" s="293">
        <f t="shared" ref="S17:S22" si="4">+AB17</f>
        <v>118180629.61</v>
      </c>
      <c r="T17" s="294">
        <f>Q17-R17</f>
        <v>778447</v>
      </c>
      <c r="U17" s="112"/>
      <c r="V17" s="117" t="str">
        <f t="shared" ref="V17:V23" si="5">IF(OR(R16=S16,R16&gt;S16),"Correcto","Incorrecto")</f>
        <v>Correcto</v>
      </c>
      <c r="X17" s="114" t="s">
        <v>834</v>
      </c>
      <c r="Y17" s="315">
        <v>115897583</v>
      </c>
      <c r="Z17" s="315">
        <v>118959076.61</v>
      </c>
      <c r="AA17" s="315">
        <v>118180629.61</v>
      </c>
      <c r="AB17" s="315">
        <v>118180629.61</v>
      </c>
      <c r="AC17" s="315">
        <f t="shared" ref="AC17:AC51" si="6">+Z17-AA17</f>
        <v>778447</v>
      </c>
    </row>
    <row r="18" spans="1:29" s="114" customFormat="1" ht="6.9" customHeight="1">
      <c r="A18" s="110"/>
      <c r="B18" s="118"/>
      <c r="C18" s="120" t="s">
        <v>156</v>
      </c>
      <c r="D18" s="121"/>
      <c r="E18" s="121"/>
      <c r="F18" s="121"/>
      <c r="G18" s="121"/>
      <c r="H18" s="121"/>
      <c r="I18" s="121"/>
      <c r="J18" s="121"/>
      <c r="K18" s="121"/>
      <c r="L18" s="121"/>
      <c r="M18" s="121"/>
      <c r="N18" s="121"/>
      <c r="O18" s="293">
        <f t="shared" si="0"/>
        <v>128889548</v>
      </c>
      <c r="P18" s="293">
        <f t="shared" si="1"/>
        <v>17226471.580000013</v>
      </c>
      <c r="Q18" s="293">
        <f t="shared" si="2"/>
        <v>146116019.58000001</v>
      </c>
      <c r="R18" s="293">
        <f t="shared" si="3"/>
        <v>146103750.34</v>
      </c>
      <c r="S18" s="293">
        <f t="shared" si="4"/>
        <v>146103750.34</v>
      </c>
      <c r="T18" s="294">
        <f t="shared" ref="T18:T21" si="7">Q18-R18</f>
        <v>12269.240000009537</v>
      </c>
      <c r="U18" s="112"/>
      <c r="V18" s="117" t="str">
        <f t="shared" si="5"/>
        <v>Correcto</v>
      </c>
      <c r="X18" s="114" t="s">
        <v>835</v>
      </c>
      <c r="Y18" s="315">
        <v>128889548</v>
      </c>
      <c r="Z18" s="315">
        <v>146116019.58000001</v>
      </c>
      <c r="AA18" s="315">
        <v>146103750.34</v>
      </c>
      <c r="AB18" s="315">
        <v>146103750.34</v>
      </c>
      <c r="AC18" s="315">
        <f t="shared" si="6"/>
        <v>12269.240000009537</v>
      </c>
    </row>
    <row r="19" spans="1:29" s="114" customFormat="1" ht="6.9" customHeight="1">
      <c r="A19" s="110"/>
      <c r="B19" s="118"/>
      <c r="C19" s="120" t="s">
        <v>157</v>
      </c>
      <c r="D19" s="121"/>
      <c r="E19" s="121"/>
      <c r="F19" s="121"/>
      <c r="G19" s="121"/>
      <c r="H19" s="121"/>
      <c r="I19" s="121"/>
      <c r="J19" s="121"/>
      <c r="K19" s="121"/>
      <c r="L19" s="121"/>
      <c r="M19" s="121"/>
      <c r="N19" s="121"/>
      <c r="O19" s="293">
        <f t="shared" si="0"/>
        <v>99775017</v>
      </c>
      <c r="P19" s="293">
        <f t="shared" si="1"/>
        <v>-5424219.6599999815</v>
      </c>
      <c r="Q19" s="293">
        <f t="shared" si="2"/>
        <v>94350797.340000018</v>
      </c>
      <c r="R19" s="293">
        <f t="shared" si="3"/>
        <v>94350797.340000018</v>
      </c>
      <c r="S19" s="293">
        <f t="shared" si="4"/>
        <v>94350797.340000018</v>
      </c>
      <c r="T19" s="294">
        <f t="shared" si="7"/>
        <v>0</v>
      </c>
      <c r="U19" s="112"/>
      <c r="V19" s="117" t="str">
        <f t="shared" si="5"/>
        <v>Correcto</v>
      </c>
      <c r="X19" s="114" t="s">
        <v>836</v>
      </c>
      <c r="Y19" s="315">
        <v>99775017</v>
      </c>
      <c r="Z19" s="315">
        <v>94350797.340000018</v>
      </c>
      <c r="AA19" s="315">
        <v>94350797.340000018</v>
      </c>
      <c r="AB19" s="315">
        <v>94350797.340000018</v>
      </c>
      <c r="AC19" s="315">
        <f t="shared" si="6"/>
        <v>0</v>
      </c>
    </row>
    <row r="20" spans="1:29" s="114" customFormat="1" ht="6.9" customHeight="1">
      <c r="A20" s="110"/>
      <c r="B20" s="118"/>
      <c r="C20" s="120" t="s">
        <v>158</v>
      </c>
      <c r="D20" s="121"/>
      <c r="E20" s="121"/>
      <c r="F20" s="121"/>
      <c r="G20" s="121"/>
      <c r="H20" s="121"/>
      <c r="I20" s="121"/>
      <c r="J20" s="121"/>
      <c r="K20" s="121"/>
      <c r="L20" s="121"/>
      <c r="M20" s="121"/>
      <c r="N20" s="121"/>
      <c r="O20" s="293">
        <f t="shared" si="0"/>
        <v>312445830</v>
      </c>
      <c r="P20" s="293">
        <f t="shared" si="1"/>
        <v>-15639639.460000038</v>
      </c>
      <c r="Q20" s="293">
        <f t="shared" si="2"/>
        <v>296806190.53999996</v>
      </c>
      <c r="R20" s="293">
        <f t="shared" si="3"/>
        <v>291241293.67999995</v>
      </c>
      <c r="S20" s="293">
        <f t="shared" si="4"/>
        <v>291241293.67999995</v>
      </c>
      <c r="T20" s="294">
        <f t="shared" si="7"/>
        <v>5564896.8600000143</v>
      </c>
      <c r="U20" s="112"/>
      <c r="V20" s="117" t="str">
        <f t="shared" si="5"/>
        <v>Correcto</v>
      </c>
      <c r="X20" s="114" t="s">
        <v>837</v>
      </c>
      <c r="Y20" s="315">
        <v>312445830</v>
      </c>
      <c r="Z20" s="315">
        <v>296806190.53999996</v>
      </c>
      <c r="AA20" s="315">
        <v>291241293.67999995</v>
      </c>
      <c r="AB20" s="315">
        <v>291241293.67999995</v>
      </c>
      <c r="AC20" s="315">
        <f t="shared" si="6"/>
        <v>5564896.8600000143</v>
      </c>
    </row>
    <row r="21" spans="1:29" s="114" customFormat="1" ht="6.9" customHeight="1">
      <c r="A21" s="110"/>
      <c r="B21" s="118"/>
      <c r="C21" s="120" t="s">
        <v>159</v>
      </c>
      <c r="D21" s="121"/>
      <c r="E21" s="121"/>
      <c r="F21" s="121"/>
      <c r="G21" s="121"/>
      <c r="H21" s="121"/>
      <c r="I21" s="121"/>
      <c r="J21" s="121"/>
      <c r="K21" s="121"/>
      <c r="L21" s="121"/>
      <c r="M21" s="121"/>
      <c r="N21" s="121"/>
      <c r="O21" s="293">
        <f t="shared" si="0"/>
        <v>1500000</v>
      </c>
      <c r="P21" s="293">
        <f t="shared" si="1"/>
        <v>-1500000</v>
      </c>
      <c r="Q21" s="293">
        <f t="shared" si="2"/>
        <v>0</v>
      </c>
      <c r="R21" s="293">
        <f t="shared" si="3"/>
        <v>0</v>
      </c>
      <c r="S21" s="293">
        <f t="shared" si="4"/>
        <v>0</v>
      </c>
      <c r="T21" s="294">
        <f t="shared" si="7"/>
        <v>0</v>
      </c>
      <c r="U21" s="112"/>
      <c r="V21" s="117" t="str">
        <f t="shared" si="5"/>
        <v>Correcto</v>
      </c>
      <c r="X21" s="114" t="s">
        <v>838</v>
      </c>
      <c r="Y21" s="315">
        <v>1500000</v>
      </c>
      <c r="Z21" s="315">
        <v>0</v>
      </c>
      <c r="AA21" s="315">
        <v>0</v>
      </c>
      <c r="AB21" s="315">
        <v>0</v>
      </c>
      <c r="AC21" s="315">
        <f t="shared" si="6"/>
        <v>0</v>
      </c>
    </row>
    <row r="22" spans="1:29" s="114" customFormat="1" ht="6.9" customHeight="1">
      <c r="A22" s="110"/>
      <c r="B22" s="118"/>
      <c r="C22" s="120" t="s">
        <v>160</v>
      </c>
      <c r="D22" s="121"/>
      <c r="E22" s="121"/>
      <c r="F22" s="121"/>
      <c r="G22" s="121"/>
      <c r="H22" s="121"/>
      <c r="I22" s="121"/>
      <c r="J22" s="121"/>
      <c r="K22" s="121"/>
      <c r="L22" s="121"/>
      <c r="M22" s="121"/>
      <c r="N22" s="121"/>
      <c r="O22" s="293">
        <f t="shared" si="0"/>
        <v>22522371</v>
      </c>
      <c r="P22" s="293">
        <f t="shared" si="1"/>
        <v>-1456775.5600000024</v>
      </c>
      <c r="Q22" s="293">
        <f t="shared" si="2"/>
        <v>21065595.439999998</v>
      </c>
      <c r="R22" s="293">
        <f t="shared" si="3"/>
        <v>21065595.439999998</v>
      </c>
      <c r="S22" s="293">
        <f t="shared" si="4"/>
        <v>21065595.439999998</v>
      </c>
      <c r="T22" s="294">
        <f>Q22-R22</f>
        <v>0</v>
      </c>
      <c r="U22" s="112"/>
      <c r="V22" s="117" t="str">
        <f t="shared" si="5"/>
        <v>Correcto</v>
      </c>
      <c r="X22" s="114" t="s">
        <v>839</v>
      </c>
      <c r="Y22" s="315">
        <v>22522371</v>
      </c>
      <c r="Z22" s="315">
        <v>21065595.439999998</v>
      </c>
      <c r="AA22" s="315">
        <v>21065595.439999998</v>
      </c>
      <c r="AB22" s="315">
        <v>21065595.439999998</v>
      </c>
      <c r="AC22" s="315">
        <f t="shared" si="6"/>
        <v>0</v>
      </c>
    </row>
    <row r="23" spans="1:29" s="114" customFormat="1" ht="3.9" customHeight="1">
      <c r="A23" s="110"/>
      <c r="B23" s="118"/>
      <c r="C23" s="113"/>
      <c r="D23" s="110"/>
      <c r="E23" s="110"/>
      <c r="F23" s="110"/>
      <c r="G23" s="110"/>
      <c r="H23" s="110"/>
      <c r="I23" s="110"/>
      <c r="J23" s="110"/>
      <c r="K23" s="110"/>
      <c r="L23" s="110"/>
      <c r="M23" s="110"/>
      <c r="N23" s="110"/>
      <c r="O23" s="295"/>
      <c r="P23" s="295"/>
      <c r="Q23" s="295"/>
      <c r="R23" s="295"/>
      <c r="S23" s="295"/>
      <c r="T23" s="295"/>
      <c r="U23" s="112"/>
      <c r="V23" s="117" t="str">
        <f t="shared" si="5"/>
        <v>Correcto</v>
      </c>
      <c r="X23" s="297" t="s">
        <v>840</v>
      </c>
      <c r="Y23" s="316">
        <v>11500000</v>
      </c>
      <c r="Z23" s="316">
        <v>18384366.029999997</v>
      </c>
      <c r="AA23" s="316">
        <v>18384117.549999997</v>
      </c>
      <c r="AB23" s="316">
        <v>18384117.549999997</v>
      </c>
      <c r="AC23" s="315">
        <f t="shared" si="6"/>
        <v>248.48000000044703</v>
      </c>
    </row>
    <row r="24" spans="1:29" s="114" customFormat="1" ht="6.9" customHeight="1">
      <c r="A24" s="110"/>
      <c r="B24" s="115" t="s">
        <v>161</v>
      </c>
      <c r="C24" s="116"/>
      <c r="D24" s="116"/>
      <c r="E24" s="116"/>
      <c r="F24" s="116"/>
      <c r="G24" s="116"/>
      <c r="H24" s="116"/>
      <c r="I24" s="116"/>
      <c r="J24" s="116"/>
      <c r="K24" s="116"/>
      <c r="L24" s="116"/>
      <c r="M24" s="116"/>
      <c r="N24" s="116"/>
      <c r="O24" s="276">
        <f>SUM(O26:O34)</f>
        <v>138843481</v>
      </c>
      <c r="P24" s="276">
        <f>SUM(P26:P34)</f>
        <v>123221062.10000002</v>
      </c>
      <c r="Q24" s="276">
        <f>O24+P24</f>
        <v>262064543.10000002</v>
      </c>
      <c r="R24" s="276">
        <f>SUM(R26:R34)</f>
        <v>259165316.88999999</v>
      </c>
      <c r="S24" s="276">
        <f>SUM(S26:S34)</f>
        <v>259165316.88999999</v>
      </c>
      <c r="T24" s="276">
        <f>Q24-R24</f>
        <v>2899226.2100000381</v>
      </c>
      <c r="U24" s="112"/>
      <c r="V24" s="113"/>
      <c r="X24" s="297" t="s">
        <v>841</v>
      </c>
      <c r="Y24" s="316">
        <v>2850000</v>
      </c>
      <c r="Z24" s="316">
        <v>9892279.9699999988</v>
      </c>
      <c r="AA24" s="316">
        <v>9651893.0099999979</v>
      </c>
      <c r="AB24" s="316">
        <v>9651893.0099999979</v>
      </c>
      <c r="AC24" s="315">
        <f t="shared" si="6"/>
        <v>240386.96000000089</v>
      </c>
    </row>
    <row r="25" spans="1:29" s="114" customFormat="1" ht="3.9" customHeight="1">
      <c r="A25" s="110"/>
      <c r="B25" s="118"/>
      <c r="C25" s="113"/>
      <c r="D25" s="110"/>
      <c r="E25" s="110"/>
      <c r="F25" s="110"/>
      <c r="G25" s="110"/>
      <c r="H25" s="110"/>
      <c r="I25" s="110"/>
      <c r="J25" s="110"/>
      <c r="K25" s="110"/>
      <c r="L25" s="110"/>
      <c r="M25" s="110"/>
      <c r="N25" s="110"/>
      <c r="O25" s="295"/>
      <c r="P25" s="295"/>
      <c r="Q25" s="295"/>
      <c r="R25" s="295"/>
      <c r="S25" s="295"/>
      <c r="T25" s="295"/>
      <c r="U25" s="112"/>
      <c r="V25" s="117" t="str">
        <f>IF(OR(R24=S24,R24&gt;S24),"Correcto","Incorrecto")</f>
        <v>Correcto</v>
      </c>
      <c r="X25" s="297" t="s">
        <v>842</v>
      </c>
      <c r="Y25" s="316">
        <v>150000</v>
      </c>
      <c r="Z25" s="316">
        <v>5189213.5999999996</v>
      </c>
      <c r="AA25" s="316">
        <v>5189213.5999999996</v>
      </c>
      <c r="AB25" s="316">
        <v>5189213.5999999996</v>
      </c>
      <c r="AC25" s="315">
        <f t="shared" si="6"/>
        <v>0</v>
      </c>
    </row>
    <row r="26" spans="1:29" s="114" customFormat="1" ht="6.9" customHeight="1">
      <c r="A26" s="110"/>
      <c r="B26" s="118"/>
      <c r="C26" s="122" t="s">
        <v>162</v>
      </c>
      <c r="D26" s="116"/>
      <c r="E26" s="116"/>
      <c r="F26" s="116"/>
      <c r="G26" s="116"/>
      <c r="H26" s="116"/>
      <c r="I26" s="116"/>
      <c r="J26" s="116"/>
      <c r="K26" s="116"/>
      <c r="L26" s="116"/>
      <c r="M26" s="116"/>
      <c r="N26" s="116"/>
      <c r="O26" s="293">
        <f>+Y23</f>
        <v>11500000</v>
      </c>
      <c r="P26" s="293">
        <f>+Q26-O26</f>
        <v>6884366.0299999975</v>
      </c>
      <c r="Q26" s="293">
        <f>+Z23</f>
        <v>18384366.029999997</v>
      </c>
      <c r="R26" s="293">
        <f t="shared" ref="R26:S26" si="8">+AA23</f>
        <v>18384117.549999997</v>
      </c>
      <c r="S26" s="293">
        <f t="shared" si="8"/>
        <v>18384117.549999997</v>
      </c>
      <c r="T26" s="293">
        <f t="shared" ref="T26:T34" si="9">Q26-R26</f>
        <v>248.48000000044703</v>
      </c>
      <c r="U26" s="112"/>
      <c r="V26" s="113"/>
      <c r="X26" s="297" t="s">
        <v>843</v>
      </c>
      <c r="Y26" s="316">
        <v>11200400</v>
      </c>
      <c r="Z26" s="316">
        <v>85478083.300000012</v>
      </c>
      <c r="AA26" s="316">
        <v>83528903.87000002</v>
      </c>
      <c r="AB26" s="316">
        <v>83528903.87000002</v>
      </c>
      <c r="AC26" s="315">
        <f t="shared" si="6"/>
        <v>1949179.4299999923</v>
      </c>
    </row>
    <row r="27" spans="1:29" s="114" customFormat="1" ht="6.9" customHeight="1">
      <c r="A27" s="110"/>
      <c r="B27" s="118"/>
      <c r="C27" s="123" t="s">
        <v>163</v>
      </c>
      <c r="D27" s="121"/>
      <c r="E27" s="121"/>
      <c r="F27" s="121"/>
      <c r="G27" s="121"/>
      <c r="H27" s="121"/>
      <c r="I27" s="121"/>
      <c r="J27" s="121"/>
      <c r="K27" s="121"/>
      <c r="L27" s="121"/>
      <c r="M27" s="121"/>
      <c r="N27" s="121"/>
      <c r="O27" s="293">
        <f t="shared" ref="O27:O34" si="10">+Y24</f>
        <v>2850000</v>
      </c>
      <c r="P27" s="293">
        <f t="shared" ref="P27:P34" si="11">+Q27-O27</f>
        <v>7042279.9699999988</v>
      </c>
      <c r="Q27" s="293">
        <f t="shared" ref="Q27:Q34" si="12">+Z24</f>
        <v>9892279.9699999988</v>
      </c>
      <c r="R27" s="293">
        <f t="shared" ref="R27:R34" si="13">+AA24</f>
        <v>9651893.0099999979</v>
      </c>
      <c r="S27" s="293">
        <f t="shared" ref="S27:S34" si="14">+AB24</f>
        <v>9651893.0099999979</v>
      </c>
      <c r="T27" s="294">
        <f t="shared" si="9"/>
        <v>240386.96000000089</v>
      </c>
      <c r="U27" s="112"/>
      <c r="V27" s="117" t="str">
        <f t="shared" ref="V27:V35" si="15">IF(OR(R26=S26,R26&gt;S26),"Correcto","Incorrecto")</f>
        <v>Correcto</v>
      </c>
      <c r="X27" s="297" t="s">
        <v>844</v>
      </c>
      <c r="Y27" s="316">
        <v>2282243</v>
      </c>
      <c r="Z27" s="316">
        <v>4894163.37</v>
      </c>
      <c r="AA27" s="316">
        <v>4893530.6100000003</v>
      </c>
      <c r="AB27" s="316">
        <v>4893530.6100000003</v>
      </c>
      <c r="AC27" s="315">
        <f t="shared" si="6"/>
        <v>632.75999999977648</v>
      </c>
    </row>
    <row r="28" spans="1:29" s="114" customFormat="1" ht="6.9" customHeight="1">
      <c r="A28" s="110"/>
      <c r="B28" s="118"/>
      <c r="C28" s="123" t="s">
        <v>164</v>
      </c>
      <c r="D28" s="121"/>
      <c r="E28" s="121"/>
      <c r="F28" s="121"/>
      <c r="G28" s="121"/>
      <c r="H28" s="121"/>
      <c r="I28" s="121"/>
      <c r="J28" s="121"/>
      <c r="K28" s="121"/>
      <c r="L28" s="121"/>
      <c r="M28" s="121"/>
      <c r="N28" s="121"/>
      <c r="O28" s="293">
        <f t="shared" si="10"/>
        <v>150000</v>
      </c>
      <c r="P28" s="293">
        <f t="shared" si="11"/>
        <v>5039213.5999999996</v>
      </c>
      <c r="Q28" s="293">
        <f t="shared" si="12"/>
        <v>5189213.5999999996</v>
      </c>
      <c r="R28" s="293">
        <f t="shared" si="13"/>
        <v>5189213.5999999996</v>
      </c>
      <c r="S28" s="293">
        <f t="shared" si="14"/>
        <v>5189213.5999999996</v>
      </c>
      <c r="T28" s="294">
        <f t="shared" si="9"/>
        <v>0</v>
      </c>
      <c r="U28" s="112"/>
      <c r="V28" s="117" t="str">
        <f t="shared" si="15"/>
        <v>Correcto</v>
      </c>
      <c r="X28" s="297" t="s">
        <v>845</v>
      </c>
      <c r="Y28" s="316">
        <v>92202545</v>
      </c>
      <c r="Z28" s="316">
        <v>97897816.760000005</v>
      </c>
      <c r="AA28" s="316">
        <v>97313796.679999992</v>
      </c>
      <c r="AB28" s="316">
        <v>97313796.679999992</v>
      </c>
      <c r="AC28" s="315">
        <f t="shared" si="6"/>
        <v>584020.08000001311</v>
      </c>
    </row>
    <row r="29" spans="1:29" s="114" customFormat="1" ht="6.9" customHeight="1">
      <c r="A29" s="110"/>
      <c r="B29" s="118"/>
      <c r="C29" s="123" t="s">
        <v>165</v>
      </c>
      <c r="D29" s="121"/>
      <c r="E29" s="121"/>
      <c r="F29" s="121"/>
      <c r="G29" s="121"/>
      <c r="H29" s="121"/>
      <c r="I29" s="121"/>
      <c r="J29" s="121"/>
      <c r="K29" s="121"/>
      <c r="L29" s="121"/>
      <c r="M29" s="121"/>
      <c r="N29" s="121"/>
      <c r="O29" s="293">
        <f t="shared" si="10"/>
        <v>11200400</v>
      </c>
      <c r="P29" s="293">
        <f t="shared" si="11"/>
        <v>74277683.300000012</v>
      </c>
      <c r="Q29" s="293">
        <f t="shared" si="12"/>
        <v>85478083.300000012</v>
      </c>
      <c r="R29" s="293">
        <f t="shared" si="13"/>
        <v>83528903.87000002</v>
      </c>
      <c r="S29" s="293">
        <f t="shared" si="14"/>
        <v>83528903.87000002</v>
      </c>
      <c r="T29" s="294">
        <f t="shared" si="9"/>
        <v>1949179.4299999923</v>
      </c>
      <c r="U29" s="112"/>
      <c r="V29" s="117" t="str">
        <f t="shared" si="15"/>
        <v>Correcto</v>
      </c>
      <c r="X29" s="297" t="s">
        <v>846</v>
      </c>
      <c r="Y29" s="316">
        <v>12658292</v>
      </c>
      <c r="Z29" s="316">
        <v>12656127.439999999</v>
      </c>
      <c r="AA29" s="316">
        <v>12656127.439999999</v>
      </c>
      <c r="AB29" s="316">
        <v>12656127.439999999</v>
      </c>
      <c r="AC29" s="315">
        <f t="shared" si="6"/>
        <v>0</v>
      </c>
    </row>
    <row r="30" spans="1:29" s="114" customFormat="1" ht="6.9" customHeight="1">
      <c r="A30" s="110"/>
      <c r="B30" s="118"/>
      <c r="C30" s="123" t="s">
        <v>166</v>
      </c>
      <c r="D30" s="121"/>
      <c r="E30" s="121"/>
      <c r="F30" s="121"/>
      <c r="G30" s="121"/>
      <c r="H30" s="121"/>
      <c r="I30" s="121"/>
      <c r="J30" s="121"/>
      <c r="K30" s="121"/>
      <c r="L30" s="121"/>
      <c r="M30" s="121"/>
      <c r="N30" s="121"/>
      <c r="O30" s="293">
        <f t="shared" si="10"/>
        <v>2282243</v>
      </c>
      <c r="P30" s="293">
        <f t="shared" si="11"/>
        <v>2611920.37</v>
      </c>
      <c r="Q30" s="293">
        <f t="shared" si="12"/>
        <v>4894163.37</v>
      </c>
      <c r="R30" s="293">
        <f t="shared" si="13"/>
        <v>4893530.6100000003</v>
      </c>
      <c r="S30" s="293">
        <f t="shared" si="14"/>
        <v>4893530.6100000003</v>
      </c>
      <c r="T30" s="294">
        <f t="shared" si="9"/>
        <v>632.75999999977648</v>
      </c>
      <c r="U30" s="112"/>
      <c r="V30" s="117" t="str">
        <f t="shared" si="15"/>
        <v>Correcto</v>
      </c>
      <c r="X30" s="297"/>
      <c r="Y30" s="316"/>
      <c r="Z30" s="316"/>
      <c r="AA30" s="316"/>
      <c r="AB30" s="316"/>
      <c r="AC30" s="315">
        <f t="shared" si="6"/>
        <v>0</v>
      </c>
    </row>
    <row r="31" spans="1:29" s="114" customFormat="1" ht="6.9" customHeight="1">
      <c r="A31" s="110"/>
      <c r="B31" s="118"/>
      <c r="C31" s="123" t="s">
        <v>167</v>
      </c>
      <c r="D31" s="121"/>
      <c r="E31" s="121"/>
      <c r="F31" s="121"/>
      <c r="G31" s="121"/>
      <c r="H31" s="121"/>
      <c r="I31" s="121"/>
      <c r="J31" s="121"/>
      <c r="K31" s="121"/>
      <c r="L31" s="121"/>
      <c r="M31" s="121"/>
      <c r="N31" s="121"/>
      <c r="O31" s="293">
        <f t="shared" si="10"/>
        <v>92202545</v>
      </c>
      <c r="P31" s="293">
        <f t="shared" si="11"/>
        <v>5695271.7600000054</v>
      </c>
      <c r="Q31" s="293">
        <f t="shared" si="12"/>
        <v>97897816.760000005</v>
      </c>
      <c r="R31" s="293">
        <f t="shared" si="13"/>
        <v>97313796.679999992</v>
      </c>
      <c r="S31" s="293">
        <f t="shared" si="14"/>
        <v>97313796.679999992</v>
      </c>
      <c r="T31" s="294">
        <f t="shared" si="9"/>
        <v>584020.08000001311</v>
      </c>
      <c r="U31" s="112"/>
      <c r="V31" s="117" t="str">
        <f t="shared" si="15"/>
        <v>Correcto</v>
      </c>
      <c r="X31" s="297" t="s">
        <v>847</v>
      </c>
      <c r="Y31" s="316">
        <v>6000001</v>
      </c>
      <c r="Z31" s="316">
        <v>27672492.630000003</v>
      </c>
      <c r="AA31" s="316">
        <v>27547734.129999999</v>
      </c>
      <c r="AB31" s="316">
        <v>27547734.129999999</v>
      </c>
      <c r="AC31" s="315">
        <f t="shared" si="6"/>
        <v>124758.50000000373</v>
      </c>
    </row>
    <row r="32" spans="1:29" s="114" customFormat="1" ht="6.9" customHeight="1">
      <c r="A32" s="110"/>
      <c r="B32" s="118"/>
      <c r="C32" s="123" t="s">
        <v>168</v>
      </c>
      <c r="D32" s="121"/>
      <c r="E32" s="121"/>
      <c r="F32" s="121"/>
      <c r="G32" s="121"/>
      <c r="H32" s="121"/>
      <c r="I32" s="121"/>
      <c r="J32" s="121"/>
      <c r="K32" s="121"/>
      <c r="L32" s="121"/>
      <c r="M32" s="121"/>
      <c r="N32" s="121"/>
      <c r="O32" s="293">
        <f t="shared" si="10"/>
        <v>12658292</v>
      </c>
      <c r="P32" s="293">
        <f t="shared" si="11"/>
        <v>-2164.5600000005215</v>
      </c>
      <c r="Q32" s="293">
        <f t="shared" si="12"/>
        <v>12656127.439999999</v>
      </c>
      <c r="R32" s="293">
        <f t="shared" si="13"/>
        <v>12656127.439999999</v>
      </c>
      <c r="S32" s="293">
        <f t="shared" si="14"/>
        <v>12656127.439999999</v>
      </c>
      <c r="T32" s="294">
        <f t="shared" si="9"/>
        <v>0</v>
      </c>
      <c r="U32" s="112"/>
      <c r="V32" s="117" t="str">
        <f t="shared" si="15"/>
        <v>Correcto</v>
      </c>
      <c r="X32" s="321" t="s">
        <v>848</v>
      </c>
      <c r="Y32" s="322">
        <v>185049529</v>
      </c>
      <c r="Z32" s="322">
        <v>196241670.78999996</v>
      </c>
      <c r="AA32" s="322">
        <v>196089250.35999995</v>
      </c>
      <c r="AB32" s="322">
        <v>196089250.35999995</v>
      </c>
      <c r="AC32" s="322">
        <f t="shared" si="6"/>
        <v>152420.43000000715</v>
      </c>
    </row>
    <row r="33" spans="1:29" s="114" customFormat="1" ht="6.9" customHeight="1">
      <c r="A33" s="110"/>
      <c r="B33" s="118"/>
      <c r="C33" s="123" t="s">
        <v>169</v>
      </c>
      <c r="D33" s="121"/>
      <c r="E33" s="121"/>
      <c r="F33" s="121"/>
      <c r="G33" s="121"/>
      <c r="H33" s="121"/>
      <c r="I33" s="121"/>
      <c r="J33" s="121"/>
      <c r="K33" s="121"/>
      <c r="L33" s="121"/>
      <c r="M33" s="121"/>
      <c r="N33" s="121"/>
      <c r="O33" s="293">
        <f t="shared" si="10"/>
        <v>0</v>
      </c>
      <c r="P33" s="293">
        <f t="shared" si="11"/>
        <v>0</v>
      </c>
      <c r="Q33" s="293">
        <f t="shared" si="12"/>
        <v>0</v>
      </c>
      <c r="R33" s="293">
        <f t="shared" si="13"/>
        <v>0</v>
      </c>
      <c r="S33" s="293">
        <f t="shared" si="14"/>
        <v>0</v>
      </c>
      <c r="T33" s="294">
        <f t="shared" si="9"/>
        <v>0</v>
      </c>
      <c r="U33" s="112"/>
      <c r="V33" s="117" t="str">
        <f t="shared" si="15"/>
        <v>Correcto</v>
      </c>
      <c r="X33" s="321" t="s">
        <v>849</v>
      </c>
      <c r="Y33" s="322">
        <v>113795212</v>
      </c>
      <c r="Z33" s="322">
        <v>150251149.34</v>
      </c>
      <c r="AA33" s="322">
        <v>150240851.28999999</v>
      </c>
      <c r="AB33" s="322">
        <v>150240851.28999999</v>
      </c>
      <c r="AC33" s="322">
        <f t="shared" si="6"/>
        <v>10298.050000011921</v>
      </c>
    </row>
    <row r="34" spans="1:29" s="114" customFormat="1" ht="6.9" customHeight="1">
      <c r="A34" s="110"/>
      <c r="B34" s="118"/>
      <c r="C34" s="123" t="s">
        <v>170</v>
      </c>
      <c r="D34" s="121"/>
      <c r="E34" s="121"/>
      <c r="F34" s="121"/>
      <c r="G34" s="121"/>
      <c r="H34" s="121"/>
      <c r="I34" s="121"/>
      <c r="J34" s="121"/>
      <c r="K34" s="121"/>
      <c r="L34" s="121"/>
      <c r="M34" s="121"/>
      <c r="N34" s="121"/>
      <c r="O34" s="293">
        <f t="shared" si="10"/>
        <v>6000001</v>
      </c>
      <c r="P34" s="293">
        <f t="shared" si="11"/>
        <v>21672491.630000003</v>
      </c>
      <c r="Q34" s="293">
        <f t="shared" si="12"/>
        <v>27672492.630000003</v>
      </c>
      <c r="R34" s="293">
        <f t="shared" si="13"/>
        <v>27547734.129999999</v>
      </c>
      <c r="S34" s="293">
        <f t="shared" si="14"/>
        <v>27547734.129999999</v>
      </c>
      <c r="T34" s="294">
        <f t="shared" si="9"/>
        <v>124758.50000000373</v>
      </c>
      <c r="U34" s="112"/>
      <c r="V34" s="117" t="str">
        <f t="shared" si="15"/>
        <v>Correcto</v>
      </c>
      <c r="X34" s="321" t="s">
        <v>850</v>
      </c>
      <c r="Y34" s="322">
        <v>155000000</v>
      </c>
      <c r="Z34" s="322">
        <v>168827049.57000002</v>
      </c>
      <c r="AA34" s="322">
        <v>167369841.51000002</v>
      </c>
      <c r="AB34" s="322">
        <v>167369841.51000002</v>
      </c>
      <c r="AC34" s="322">
        <f t="shared" si="6"/>
        <v>1457208.0600000024</v>
      </c>
    </row>
    <row r="35" spans="1:29" s="114" customFormat="1" ht="3.9" customHeight="1">
      <c r="A35" s="110"/>
      <c r="B35" s="118"/>
      <c r="C35" s="124"/>
      <c r="D35" s="110"/>
      <c r="E35" s="110"/>
      <c r="F35" s="110"/>
      <c r="G35" s="110"/>
      <c r="H35" s="110"/>
      <c r="I35" s="110"/>
      <c r="J35" s="110"/>
      <c r="K35" s="110"/>
      <c r="L35" s="110"/>
      <c r="M35" s="110"/>
      <c r="N35" s="110"/>
      <c r="O35" s="295"/>
      <c r="P35" s="295"/>
      <c r="Q35" s="295"/>
      <c r="R35" s="295"/>
      <c r="S35" s="295"/>
      <c r="T35" s="295"/>
      <c r="U35" s="112"/>
      <c r="V35" s="117" t="str">
        <f t="shared" si="15"/>
        <v>Correcto</v>
      </c>
      <c r="X35" s="321" t="s">
        <v>851</v>
      </c>
      <c r="Y35" s="322">
        <v>15084439</v>
      </c>
      <c r="Z35" s="322">
        <v>13883856.84</v>
      </c>
      <c r="AA35" s="322">
        <v>13883856.84</v>
      </c>
      <c r="AB35" s="322">
        <v>13883856.84</v>
      </c>
      <c r="AC35" s="322">
        <f t="shared" si="6"/>
        <v>0</v>
      </c>
    </row>
    <row r="36" spans="1:29" s="114" customFormat="1" ht="6.9" customHeight="1">
      <c r="A36" s="110"/>
      <c r="B36" s="115" t="s">
        <v>171</v>
      </c>
      <c r="C36" s="125"/>
      <c r="D36" s="116"/>
      <c r="E36" s="116"/>
      <c r="F36" s="116"/>
      <c r="G36" s="116"/>
      <c r="H36" s="116"/>
      <c r="I36" s="116"/>
      <c r="J36" s="116"/>
      <c r="K36" s="116"/>
      <c r="L36" s="116"/>
      <c r="M36" s="116"/>
      <c r="N36" s="116"/>
      <c r="O36" s="276">
        <f>SUM(O38:O46)</f>
        <v>542084104</v>
      </c>
      <c r="P36" s="276">
        <f>SUM(P38:P46)</f>
        <v>83285617.579999998</v>
      </c>
      <c r="Q36" s="276">
        <f>O36+P36</f>
        <v>625369721.58000004</v>
      </c>
      <c r="R36" s="276">
        <f>SUM(R38:R46)</f>
        <v>621969260.98000002</v>
      </c>
      <c r="S36" s="276">
        <f>SUM(S38:S46)</f>
        <v>621969260.98000002</v>
      </c>
      <c r="T36" s="276">
        <f>Q36-R36</f>
        <v>3400460.6000000238</v>
      </c>
      <c r="U36" s="112"/>
      <c r="V36" s="113"/>
      <c r="X36" s="321" t="s">
        <v>852</v>
      </c>
      <c r="Y36" s="322">
        <v>21500000</v>
      </c>
      <c r="Z36" s="322">
        <v>43735169.770000003</v>
      </c>
      <c r="AA36" s="322">
        <v>42126340.330000006</v>
      </c>
      <c r="AB36" s="322">
        <v>42126340.330000006</v>
      </c>
      <c r="AC36" s="322">
        <f t="shared" si="6"/>
        <v>1608829.4399999976</v>
      </c>
    </row>
    <row r="37" spans="1:29" s="114" customFormat="1" ht="3.9" customHeight="1">
      <c r="A37" s="110"/>
      <c r="B37" s="118"/>
      <c r="C37" s="124"/>
      <c r="D37" s="110"/>
      <c r="E37" s="110"/>
      <c r="F37" s="110"/>
      <c r="G37" s="110"/>
      <c r="H37" s="110"/>
      <c r="I37" s="110"/>
      <c r="J37" s="110"/>
      <c r="K37" s="110"/>
      <c r="L37" s="110"/>
      <c r="M37" s="110"/>
      <c r="N37" s="110"/>
      <c r="O37" s="295"/>
      <c r="P37" s="295"/>
      <c r="Q37" s="295"/>
      <c r="R37" s="295"/>
      <c r="S37" s="295"/>
      <c r="T37" s="295"/>
      <c r="U37" s="112"/>
      <c r="V37" s="117" t="str">
        <f>IF(OR(R36=S36,R36&gt;S36),"Correcto","Incorrecto")</f>
        <v>Correcto</v>
      </c>
      <c r="X37" s="321" t="s">
        <v>853</v>
      </c>
      <c r="Y37" s="322">
        <v>1500000</v>
      </c>
      <c r="Z37" s="322">
        <v>1485739.21</v>
      </c>
      <c r="AA37" s="322">
        <v>1465714.44</v>
      </c>
      <c r="AB37" s="322">
        <v>1465714.44</v>
      </c>
      <c r="AC37" s="322">
        <f t="shared" si="6"/>
        <v>20024.770000000019</v>
      </c>
    </row>
    <row r="38" spans="1:29" s="114" customFormat="1" ht="6.9" customHeight="1">
      <c r="A38" s="110"/>
      <c r="B38" s="118"/>
      <c r="C38" s="122" t="s">
        <v>172</v>
      </c>
      <c r="D38" s="116"/>
      <c r="E38" s="116"/>
      <c r="F38" s="116"/>
      <c r="G38" s="116"/>
      <c r="H38" s="116"/>
      <c r="I38" s="116"/>
      <c r="J38" s="116"/>
      <c r="K38" s="116"/>
      <c r="L38" s="116"/>
      <c r="M38" s="116"/>
      <c r="N38" s="116"/>
      <c r="O38" s="293">
        <f>+Y32</f>
        <v>185049529</v>
      </c>
      <c r="P38" s="293">
        <f t="shared" ref="P38:P46" si="16">+Q38-O38</f>
        <v>11192141.789999962</v>
      </c>
      <c r="Q38" s="293">
        <f>+Z32</f>
        <v>196241670.78999996</v>
      </c>
      <c r="R38" s="293">
        <f t="shared" ref="R38:S38" si="17">+AA32</f>
        <v>196089250.35999995</v>
      </c>
      <c r="S38" s="293">
        <f t="shared" si="17"/>
        <v>196089250.35999995</v>
      </c>
      <c r="T38" s="293">
        <f>Q38-R38</f>
        <v>152420.43000000715</v>
      </c>
      <c r="U38" s="112"/>
      <c r="V38" s="113"/>
      <c r="X38" s="321" t="s">
        <v>854</v>
      </c>
      <c r="Y38" s="322">
        <v>13500000</v>
      </c>
      <c r="Z38" s="322">
        <v>5181892</v>
      </c>
      <c r="AA38" s="322">
        <v>5165051.58</v>
      </c>
      <c r="AB38" s="322">
        <v>5165051.58</v>
      </c>
      <c r="AC38" s="322">
        <f t="shared" si="6"/>
        <v>16840.419999999925</v>
      </c>
    </row>
    <row r="39" spans="1:29" s="114" customFormat="1" ht="6.9" customHeight="1">
      <c r="A39" s="110"/>
      <c r="B39" s="118"/>
      <c r="C39" s="123" t="s">
        <v>173</v>
      </c>
      <c r="D39" s="121"/>
      <c r="E39" s="121"/>
      <c r="F39" s="121"/>
      <c r="G39" s="121"/>
      <c r="H39" s="121"/>
      <c r="I39" s="121"/>
      <c r="J39" s="121"/>
      <c r="K39" s="121"/>
      <c r="L39" s="121"/>
      <c r="M39" s="121"/>
      <c r="N39" s="121"/>
      <c r="O39" s="293">
        <f t="shared" ref="O39:O46" si="18">+Y33</f>
        <v>113795212</v>
      </c>
      <c r="P39" s="293">
        <f t="shared" si="16"/>
        <v>36455937.340000004</v>
      </c>
      <c r="Q39" s="293">
        <f t="shared" ref="Q39:Q46" si="19">+Z33</f>
        <v>150251149.34</v>
      </c>
      <c r="R39" s="293">
        <f t="shared" ref="R39:R46" si="20">+AA33</f>
        <v>150240851.28999999</v>
      </c>
      <c r="S39" s="293">
        <f t="shared" ref="S39:S46" si="21">+AB33</f>
        <v>150240851.28999999</v>
      </c>
      <c r="T39" s="293">
        <f t="shared" ref="T39:T46" si="22">Q39-R39</f>
        <v>10298.050000011921</v>
      </c>
      <c r="U39" s="112"/>
      <c r="V39" s="117" t="str">
        <f t="shared" ref="V39:V47" si="23">IF(OR(R38=S38,R38&gt;S38),"Correcto","Incorrecto")</f>
        <v>Correcto</v>
      </c>
      <c r="X39" s="321" t="s">
        <v>855</v>
      </c>
      <c r="Y39" s="322">
        <v>2000000</v>
      </c>
      <c r="Z39" s="322">
        <v>2647640.92</v>
      </c>
      <c r="AA39" s="322">
        <v>2538858.7999999998</v>
      </c>
      <c r="AB39" s="322">
        <v>2538858.7999999998</v>
      </c>
      <c r="AC39" s="322">
        <f t="shared" si="6"/>
        <v>108782.12000000011</v>
      </c>
    </row>
    <row r="40" spans="1:29" s="114" customFormat="1" ht="6.9" customHeight="1">
      <c r="A40" s="110"/>
      <c r="B40" s="118"/>
      <c r="C40" s="123" t="s">
        <v>174</v>
      </c>
      <c r="D40" s="121"/>
      <c r="E40" s="121"/>
      <c r="F40" s="121"/>
      <c r="G40" s="121"/>
      <c r="H40" s="121"/>
      <c r="I40" s="121"/>
      <c r="J40" s="121"/>
      <c r="K40" s="121"/>
      <c r="L40" s="121"/>
      <c r="M40" s="121"/>
      <c r="N40" s="121"/>
      <c r="O40" s="293">
        <f t="shared" si="18"/>
        <v>155000000</v>
      </c>
      <c r="P40" s="293">
        <f t="shared" si="16"/>
        <v>13827049.570000023</v>
      </c>
      <c r="Q40" s="293">
        <f t="shared" si="19"/>
        <v>168827049.57000002</v>
      </c>
      <c r="R40" s="293">
        <f t="shared" si="20"/>
        <v>167369841.51000002</v>
      </c>
      <c r="S40" s="293">
        <f t="shared" si="21"/>
        <v>167369841.51000002</v>
      </c>
      <c r="T40" s="293">
        <f t="shared" si="22"/>
        <v>1457208.0600000024</v>
      </c>
      <c r="U40" s="112"/>
      <c r="V40" s="117" t="str">
        <f t="shared" si="23"/>
        <v>Correcto</v>
      </c>
      <c r="X40" s="321" t="s">
        <v>856</v>
      </c>
      <c r="Y40" s="322">
        <v>34654924</v>
      </c>
      <c r="Z40" s="322">
        <v>43115553.140000001</v>
      </c>
      <c r="AA40" s="322">
        <v>43089495.830000006</v>
      </c>
      <c r="AB40" s="322">
        <v>43089495.830000006</v>
      </c>
      <c r="AC40" s="322">
        <f t="shared" si="6"/>
        <v>26057.309999994934</v>
      </c>
    </row>
    <row r="41" spans="1:29" s="114" customFormat="1" ht="6.9" customHeight="1">
      <c r="A41" s="110"/>
      <c r="B41" s="118"/>
      <c r="C41" s="123" t="s">
        <v>175</v>
      </c>
      <c r="D41" s="121"/>
      <c r="E41" s="121"/>
      <c r="F41" s="121"/>
      <c r="G41" s="121"/>
      <c r="H41" s="121"/>
      <c r="I41" s="121"/>
      <c r="J41" s="121"/>
      <c r="K41" s="121"/>
      <c r="L41" s="121"/>
      <c r="M41" s="121"/>
      <c r="N41" s="121"/>
      <c r="O41" s="293">
        <f t="shared" si="18"/>
        <v>15084439</v>
      </c>
      <c r="P41" s="293">
        <f t="shared" si="16"/>
        <v>-1200582.1600000001</v>
      </c>
      <c r="Q41" s="293">
        <f t="shared" si="19"/>
        <v>13883856.84</v>
      </c>
      <c r="R41" s="293">
        <f t="shared" si="20"/>
        <v>13883856.84</v>
      </c>
      <c r="S41" s="293">
        <f t="shared" si="21"/>
        <v>13883856.84</v>
      </c>
      <c r="T41" s="293">
        <f t="shared" si="22"/>
        <v>0</v>
      </c>
      <c r="U41" s="112"/>
      <c r="V41" s="117" t="str">
        <f t="shared" si="23"/>
        <v>Correcto</v>
      </c>
      <c r="X41" s="114" t="s">
        <v>857</v>
      </c>
      <c r="Y41" s="315">
        <v>0</v>
      </c>
      <c r="Z41" s="315">
        <v>703980.2</v>
      </c>
      <c r="AA41" s="315">
        <v>703980.2</v>
      </c>
      <c r="AB41" s="315">
        <v>703980.2</v>
      </c>
      <c r="AC41" s="315">
        <f t="shared" si="6"/>
        <v>0</v>
      </c>
    </row>
    <row r="42" spans="1:29" s="114" customFormat="1" ht="6.9" customHeight="1">
      <c r="A42" s="110"/>
      <c r="B42" s="118"/>
      <c r="C42" s="123" t="s">
        <v>176</v>
      </c>
      <c r="D42" s="121"/>
      <c r="E42" s="121"/>
      <c r="F42" s="121"/>
      <c r="G42" s="121"/>
      <c r="H42" s="121"/>
      <c r="I42" s="121"/>
      <c r="J42" s="121"/>
      <c r="K42" s="121"/>
      <c r="L42" s="121"/>
      <c r="M42" s="121"/>
      <c r="N42" s="121"/>
      <c r="O42" s="293">
        <f t="shared" si="18"/>
        <v>21500000</v>
      </c>
      <c r="P42" s="293">
        <f t="shared" si="16"/>
        <v>22235169.770000003</v>
      </c>
      <c r="Q42" s="293">
        <f t="shared" si="19"/>
        <v>43735169.770000003</v>
      </c>
      <c r="R42" s="293">
        <f t="shared" si="20"/>
        <v>42126340.330000006</v>
      </c>
      <c r="S42" s="293">
        <f t="shared" si="21"/>
        <v>42126340.330000006</v>
      </c>
      <c r="T42" s="293">
        <f t="shared" si="22"/>
        <v>1608829.4399999976</v>
      </c>
      <c r="U42" s="112"/>
      <c r="V42" s="117" t="str">
        <f t="shared" si="23"/>
        <v>Correcto</v>
      </c>
      <c r="X42" s="114" t="s">
        <v>858</v>
      </c>
      <c r="Y42" s="315">
        <v>262800000</v>
      </c>
      <c r="Z42" s="315">
        <v>257753745.42000002</v>
      </c>
      <c r="AA42" s="315">
        <v>257272573.09</v>
      </c>
      <c r="AB42" s="315">
        <v>255985211.46000001</v>
      </c>
      <c r="AC42" s="315">
        <f t="shared" si="6"/>
        <v>481172.33000001311</v>
      </c>
    </row>
    <row r="43" spans="1:29" s="114" customFormat="1" ht="6.9" customHeight="1">
      <c r="A43" s="110"/>
      <c r="B43" s="118"/>
      <c r="C43" s="123" t="s">
        <v>177</v>
      </c>
      <c r="D43" s="121"/>
      <c r="E43" s="121"/>
      <c r="F43" s="121"/>
      <c r="G43" s="121"/>
      <c r="H43" s="121"/>
      <c r="I43" s="121"/>
      <c r="J43" s="121"/>
      <c r="K43" s="121"/>
      <c r="L43" s="121"/>
      <c r="M43" s="121"/>
      <c r="N43" s="121"/>
      <c r="O43" s="293">
        <f t="shared" si="18"/>
        <v>1500000</v>
      </c>
      <c r="P43" s="293">
        <f t="shared" si="16"/>
        <v>-14260.790000000037</v>
      </c>
      <c r="Q43" s="293">
        <f t="shared" si="19"/>
        <v>1485739.21</v>
      </c>
      <c r="R43" s="293">
        <f t="shared" si="20"/>
        <v>1465714.44</v>
      </c>
      <c r="S43" s="293">
        <f t="shared" si="21"/>
        <v>1465714.44</v>
      </c>
      <c r="T43" s="293">
        <f t="shared" si="22"/>
        <v>20024.770000000019</v>
      </c>
      <c r="U43" s="112"/>
      <c r="V43" s="117" t="str">
        <f t="shared" si="23"/>
        <v>Correcto</v>
      </c>
      <c r="X43" s="114" t="s">
        <v>859</v>
      </c>
      <c r="Y43" s="315">
        <v>16560000</v>
      </c>
      <c r="Z43" s="315">
        <v>15930528.459999999</v>
      </c>
      <c r="AA43" s="315">
        <v>15930528.459999999</v>
      </c>
      <c r="AB43" s="315">
        <v>15930528.459999999</v>
      </c>
      <c r="AC43" s="315">
        <f t="shared" si="6"/>
        <v>0</v>
      </c>
    </row>
    <row r="44" spans="1:29" s="114" customFormat="1" ht="6.9" customHeight="1">
      <c r="A44" s="110"/>
      <c r="B44" s="118"/>
      <c r="C44" s="123" t="s">
        <v>178</v>
      </c>
      <c r="D44" s="121"/>
      <c r="E44" s="121"/>
      <c r="F44" s="121"/>
      <c r="G44" s="121"/>
      <c r="H44" s="121"/>
      <c r="I44" s="121"/>
      <c r="J44" s="121"/>
      <c r="K44" s="121"/>
      <c r="L44" s="121"/>
      <c r="M44" s="121"/>
      <c r="N44" s="121"/>
      <c r="O44" s="293">
        <f t="shared" si="18"/>
        <v>13500000</v>
      </c>
      <c r="P44" s="293">
        <f t="shared" si="16"/>
        <v>-8318108</v>
      </c>
      <c r="Q44" s="293">
        <f t="shared" si="19"/>
        <v>5181892</v>
      </c>
      <c r="R44" s="293">
        <f t="shared" si="20"/>
        <v>5165051.58</v>
      </c>
      <c r="S44" s="293">
        <f t="shared" si="21"/>
        <v>5165051.58</v>
      </c>
      <c r="T44" s="293">
        <f t="shared" si="22"/>
        <v>16840.419999999925</v>
      </c>
      <c r="U44" s="112"/>
      <c r="V44" s="117" t="str">
        <f t="shared" si="23"/>
        <v>Correcto</v>
      </c>
      <c r="X44" s="114" t="s">
        <v>860</v>
      </c>
      <c r="Y44" s="315">
        <v>0</v>
      </c>
      <c r="Z44" s="315">
        <v>67462.819999999992</v>
      </c>
      <c r="AA44" s="315">
        <v>67462.819999999992</v>
      </c>
      <c r="AB44" s="315">
        <v>67462.819999999992</v>
      </c>
      <c r="AC44" s="315">
        <f t="shared" si="6"/>
        <v>0</v>
      </c>
    </row>
    <row r="45" spans="1:29" s="114" customFormat="1" ht="6.9" customHeight="1">
      <c r="A45" s="110"/>
      <c r="B45" s="118"/>
      <c r="C45" s="123" t="s">
        <v>179</v>
      </c>
      <c r="D45" s="121"/>
      <c r="E45" s="121"/>
      <c r="F45" s="121"/>
      <c r="G45" s="121"/>
      <c r="H45" s="121"/>
      <c r="I45" s="121"/>
      <c r="J45" s="121"/>
      <c r="K45" s="121"/>
      <c r="L45" s="121"/>
      <c r="M45" s="121"/>
      <c r="N45" s="121"/>
      <c r="O45" s="293">
        <f t="shared" si="18"/>
        <v>2000000</v>
      </c>
      <c r="P45" s="293">
        <f t="shared" si="16"/>
        <v>647640.91999999993</v>
      </c>
      <c r="Q45" s="293">
        <f t="shared" si="19"/>
        <v>2647640.92</v>
      </c>
      <c r="R45" s="293">
        <f t="shared" si="20"/>
        <v>2538858.7999999998</v>
      </c>
      <c r="S45" s="293">
        <f t="shared" si="21"/>
        <v>2538858.7999999998</v>
      </c>
      <c r="T45" s="293">
        <f t="shared" si="22"/>
        <v>108782.12000000011</v>
      </c>
      <c r="U45" s="112"/>
      <c r="V45" s="117" t="str">
        <f t="shared" si="23"/>
        <v>Correcto</v>
      </c>
      <c r="X45" s="114" t="s">
        <v>861</v>
      </c>
      <c r="Y45" s="315">
        <v>0</v>
      </c>
      <c r="Z45" s="315">
        <v>444268.4</v>
      </c>
      <c r="AA45" s="315">
        <v>444268.4</v>
      </c>
      <c r="AB45" s="315">
        <v>444268.4</v>
      </c>
      <c r="AC45" s="315">
        <f t="shared" si="6"/>
        <v>0</v>
      </c>
    </row>
    <row r="46" spans="1:29" s="114" customFormat="1" ht="6.9" customHeight="1">
      <c r="A46" s="110"/>
      <c r="B46" s="118"/>
      <c r="C46" s="123" t="s">
        <v>1</v>
      </c>
      <c r="D46" s="121"/>
      <c r="E46" s="121"/>
      <c r="F46" s="121"/>
      <c r="G46" s="121"/>
      <c r="H46" s="121"/>
      <c r="I46" s="121"/>
      <c r="J46" s="121"/>
      <c r="K46" s="121"/>
      <c r="L46" s="121"/>
      <c r="M46" s="121"/>
      <c r="N46" s="121"/>
      <c r="O46" s="293">
        <f t="shared" si="18"/>
        <v>34654924</v>
      </c>
      <c r="P46" s="293">
        <f t="shared" si="16"/>
        <v>8460629.1400000006</v>
      </c>
      <c r="Q46" s="293">
        <f t="shared" si="19"/>
        <v>43115553.140000001</v>
      </c>
      <c r="R46" s="293">
        <f t="shared" si="20"/>
        <v>43089495.830000006</v>
      </c>
      <c r="S46" s="293">
        <f t="shared" si="21"/>
        <v>43089495.830000006</v>
      </c>
      <c r="T46" s="293">
        <f t="shared" si="22"/>
        <v>26057.309999994934</v>
      </c>
      <c r="U46" s="112"/>
      <c r="V46" s="117" t="str">
        <f t="shared" si="23"/>
        <v>Correcto</v>
      </c>
      <c r="X46" s="320">
        <v>5400</v>
      </c>
      <c r="Y46" s="315"/>
      <c r="Z46" s="315"/>
      <c r="AA46" s="315"/>
      <c r="AB46" s="315"/>
      <c r="AC46" s="315">
        <f t="shared" si="6"/>
        <v>0</v>
      </c>
    </row>
    <row r="47" spans="1:29" s="114" customFormat="1" ht="3.9" customHeight="1">
      <c r="A47" s="110"/>
      <c r="B47" s="118"/>
      <c r="C47" s="124"/>
      <c r="D47" s="110"/>
      <c r="E47" s="110"/>
      <c r="F47" s="110"/>
      <c r="G47" s="110"/>
      <c r="H47" s="110"/>
      <c r="I47" s="110"/>
      <c r="J47" s="110"/>
      <c r="K47" s="110"/>
      <c r="L47" s="110"/>
      <c r="M47" s="110"/>
      <c r="N47" s="110"/>
      <c r="O47" s="295"/>
      <c r="P47" s="295"/>
      <c r="Q47" s="295"/>
      <c r="R47" s="295"/>
      <c r="S47" s="295"/>
      <c r="T47" s="295"/>
      <c r="U47" s="112"/>
      <c r="V47" s="117" t="str">
        <f t="shared" si="23"/>
        <v>Correcto</v>
      </c>
      <c r="X47" s="320">
        <v>5500</v>
      </c>
      <c r="Y47" s="315"/>
      <c r="Z47" s="315"/>
      <c r="AA47" s="315"/>
      <c r="AB47" s="315"/>
      <c r="AC47" s="315">
        <f t="shared" si="6"/>
        <v>0</v>
      </c>
    </row>
    <row r="48" spans="1:29" s="114" customFormat="1" ht="6.9" customHeight="1">
      <c r="A48" s="110"/>
      <c r="B48" s="115" t="s">
        <v>180</v>
      </c>
      <c r="C48" s="116"/>
      <c r="D48" s="116"/>
      <c r="E48" s="116"/>
      <c r="F48" s="116"/>
      <c r="G48" s="116"/>
      <c r="H48" s="116"/>
      <c r="I48" s="116"/>
      <c r="J48" s="116"/>
      <c r="K48" s="116"/>
      <c r="L48" s="116"/>
      <c r="M48" s="116"/>
      <c r="N48" s="116"/>
      <c r="O48" s="276">
        <f>SUM(O50:O58)</f>
        <v>262800000</v>
      </c>
      <c r="P48" s="276">
        <f>SUM(P50:P58)</f>
        <v>-4342274.3799999831</v>
      </c>
      <c r="Q48" s="276">
        <f>O48+P48</f>
        <v>258457725.62</v>
      </c>
      <c r="R48" s="276">
        <f>SUM(R50:R58)</f>
        <v>257976553.28999999</v>
      </c>
      <c r="S48" s="276">
        <f>SUM(S50:S58)</f>
        <v>256689191.66</v>
      </c>
      <c r="T48" s="276">
        <f>Q48-R48</f>
        <v>481172.33000001311</v>
      </c>
      <c r="U48" s="112"/>
      <c r="V48" s="126"/>
      <c r="X48" s="114" t="s">
        <v>862</v>
      </c>
      <c r="Y48" s="315">
        <v>0</v>
      </c>
      <c r="Z48" s="315">
        <v>1595952.84</v>
      </c>
      <c r="AA48" s="315">
        <v>1595952.84</v>
      </c>
      <c r="AB48" s="315">
        <v>1595952.84</v>
      </c>
      <c r="AC48" s="315">
        <f t="shared" si="6"/>
        <v>0</v>
      </c>
    </row>
    <row r="49" spans="1:29" s="114" customFormat="1" ht="3.9" customHeight="1">
      <c r="A49" s="110"/>
      <c r="B49" s="118"/>
      <c r="C49" s="113"/>
      <c r="D49" s="110"/>
      <c r="E49" s="110"/>
      <c r="F49" s="110"/>
      <c r="G49" s="110"/>
      <c r="H49" s="110"/>
      <c r="I49" s="110"/>
      <c r="J49" s="110"/>
      <c r="K49" s="110"/>
      <c r="L49" s="110"/>
      <c r="M49" s="110"/>
      <c r="N49" s="110"/>
      <c r="O49" s="295"/>
      <c r="P49" s="295"/>
      <c r="Q49" s="295"/>
      <c r="R49" s="295"/>
      <c r="S49" s="295"/>
      <c r="T49" s="295"/>
      <c r="U49" s="112"/>
      <c r="V49" s="117" t="str">
        <f>IF(OR(R48=S48,R48&gt;S48),"Correcto","Incorrecto")</f>
        <v>Correcto</v>
      </c>
      <c r="Y49" s="315"/>
      <c r="Z49" s="315"/>
      <c r="AA49" s="315"/>
      <c r="AB49" s="315"/>
      <c r="AC49" s="315">
        <f t="shared" si="6"/>
        <v>0</v>
      </c>
    </row>
    <row r="50" spans="1:29" s="114" customFormat="1" ht="6.9" customHeight="1">
      <c r="A50" s="110"/>
      <c r="B50" s="118"/>
      <c r="C50" s="122" t="s">
        <v>181</v>
      </c>
      <c r="D50" s="116"/>
      <c r="E50" s="116"/>
      <c r="F50" s="116"/>
      <c r="G50" s="116"/>
      <c r="H50" s="116"/>
      <c r="I50" s="116"/>
      <c r="J50" s="116"/>
      <c r="K50" s="116"/>
      <c r="L50" s="116"/>
      <c r="M50" s="116"/>
      <c r="N50" s="116"/>
      <c r="O50" s="293">
        <v>0</v>
      </c>
      <c r="P50" s="293">
        <f t="shared" ref="P50:P58" si="24">+Q50-O50</f>
        <v>0</v>
      </c>
      <c r="Q50" s="293">
        <v>0</v>
      </c>
      <c r="R50" s="293">
        <v>0</v>
      </c>
      <c r="S50" s="293">
        <v>0</v>
      </c>
      <c r="T50" s="293">
        <f t="shared" ref="T50:T58" si="25">Q50-R50</f>
        <v>0</v>
      </c>
      <c r="U50" s="112"/>
      <c r="V50" s="113"/>
      <c r="X50" s="114" t="s">
        <v>863</v>
      </c>
      <c r="Y50" s="315">
        <v>509707584</v>
      </c>
      <c r="Z50" s="315">
        <v>330653570.25999999</v>
      </c>
      <c r="AA50" s="315">
        <v>326429612.23000002</v>
      </c>
      <c r="AB50" s="315">
        <v>326429612.23000002</v>
      </c>
      <c r="AC50" s="315">
        <f t="shared" si="6"/>
        <v>4223958.0299999714</v>
      </c>
    </row>
    <row r="51" spans="1:29" s="114" customFormat="1" ht="6.9" customHeight="1">
      <c r="A51" s="110"/>
      <c r="B51" s="118"/>
      <c r="C51" s="123" t="s">
        <v>182</v>
      </c>
      <c r="D51" s="121"/>
      <c r="E51" s="121"/>
      <c r="F51" s="121"/>
      <c r="G51" s="121"/>
      <c r="H51" s="121"/>
      <c r="I51" s="121"/>
      <c r="J51" s="121"/>
      <c r="K51" s="121"/>
      <c r="L51" s="121"/>
      <c r="M51" s="121"/>
      <c r="N51" s="121"/>
      <c r="O51" s="293">
        <v>0</v>
      </c>
      <c r="P51" s="293">
        <f t="shared" si="24"/>
        <v>0</v>
      </c>
      <c r="Q51" s="293">
        <v>0</v>
      </c>
      <c r="R51" s="293">
        <v>0</v>
      </c>
      <c r="S51" s="293">
        <v>0</v>
      </c>
      <c r="T51" s="294">
        <f t="shared" si="25"/>
        <v>0</v>
      </c>
      <c r="U51" s="112"/>
      <c r="V51" s="117" t="str">
        <f t="shared" ref="V51:V59" si="26">IF(OR(R50=S50,R50&gt;S50),"Correcto","Incorrecto")</f>
        <v>Correcto</v>
      </c>
      <c r="X51" s="114" t="s">
        <v>864</v>
      </c>
      <c r="Y51" s="315">
        <v>23671762</v>
      </c>
      <c r="Z51" s="315">
        <v>1619411.55</v>
      </c>
      <c r="AA51" s="315">
        <v>0</v>
      </c>
      <c r="AB51" s="315">
        <v>0</v>
      </c>
      <c r="AC51" s="315">
        <f t="shared" si="6"/>
        <v>1619411.55</v>
      </c>
    </row>
    <row r="52" spans="1:29" s="114" customFormat="1" ht="6.9" customHeight="1">
      <c r="A52" s="110"/>
      <c r="B52" s="118"/>
      <c r="C52" s="123" t="s">
        <v>183</v>
      </c>
      <c r="D52" s="121"/>
      <c r="E52" s="121"/>
      <c r="F52" s="121"/>
      <c r="G52" s="121"/>
      <c r="H52" s="121"/>
      <c r="I52" s="121"/>
      <c r="J52" s="121"/>
      <c r="K52" s="121"/>
      <c r="L52" s="121"/>
      <c r="M52" s="121"/>
      <c r="N52" s="121"/>
      <c r="O52" s="293">
        <f>+Y41</f>
        <v>0</v>
      </c>
      <c r="P52" s="293">
        <f t="shared" si="24"/>
        <v>703980.2</v>
      </c>
      <c r="Q52" s="293">
        <f>+Z41</f>
        <v>703980.2</v>
      </c>
      <c r="R52" s="293">
        <f t="shared" ref="R52:S52" si="27">+AA41</f>
        <v>703980.2</v>
      </c>
      <c r="S52" s="293">
        <f t="shared" si="27"/>
        <v>703980.2</v>
      </c>
      <c r="T52" s="294">
        <f t="shared" si="25"/>
        <v>0</v>
      </c>
      <c r="U52" s="112"/>
      <c r="V52" s="117" t="str">
        <f t="shared" si="26"/>
        <v>Correcto</v>
      </c>
      <c r="Y52" s="315"/>
      <c r="Z52" s="315"/>
      <c r="AA52" s="315"/>
      <c r="AB52" s="315"/>
      <c r="AC52" s="315"/>
    </row>
    <row r="53" spans="1:29" s="114" customFormat="1" ht="6.9" customHeight="1">
      <c r="A53" s="110"/>
      <c r="B53" s="118"/>
      <c r="C53" s="123" t="s">
        <v>184</v>
      </c>
      <c r="D53" s="121"/>
      <c r="E53" s="121"/>
      <c r="F53" s="121"/>
      <c r="G53" s="121"/>
      <c r="H53" s="121"/>
      <c r="I53" s="121"/>
      <c r="J53" s="121"/>
      <c r="K53" s="121"/>
      <c r="L53" s="121"/>
      <c r="M53" s="121"/>
      <c r="N53" s="121"/>
      <c r="O53" s="293">
        <f>+Y42</f>
        <v>262800000</v>
      </c>
      <c r="P53" s="293">
        <f t="shared" si="24"/>
        <v>-5046254.5799999833</v>
      </c>
      <c r="Q53" s="293">
        <f>+Z42</f>
        <v>257753745.42000002</v>
      </c>
      <c r="R53" s="293">
        <f t="shared" ref="R53" si="28">+AA42</f>
        <v>257272573.09</v>
      </c>
      <c r="S53" s="293">
        <f t="shared" ref="S53" si="29">+AB42</f>
        <v>255985211.46000001</v>
      </c>
      <c r="T53" s="294">
        <f t="shared" si="25"/>
        <v>481172.33000001311</v>
      </c>
      <c r="U53" s="112"/>
      <c r="V53" s="117" t="str">
        <f t="shared" si="26"/>
        <v>Correcto</v>
      </c>
      <c r="Y53" s="315"/>
      <c r="Z53" s="315"/>
      <c r="AA53" s="315"/>
      <c r="AB53" s="315"/>
      <c r="AC53" s="315"/>
    </row>
    <row r="54" spans="1:29" s="114" customFormat="1" ht="6.9" customHeight="1">
      <c r="A54" s="110"/>
      <c r="B54" s="118"/>
      <c r="C54" s="123" t="s">
        <v>185</v>
      </c>
      <c r="D54" s="121"/>
      <c r="E54" s="121"/>
      <c r="F54" s="121"/>
      <c r="G54" s="121"/>
      <c r="H54" s="121"/>
      <c r="I54" s="121"/>
      <c r="J54" s="121"/>
      <c r="K54" s="121"/>
      <c r="L54" s="121"/>
      <c r="M54" s="121"/>
      <c r="N54" s="121"/>
      <c r="O54" s="293">
        <v>0</v>
      </c>
      <c r="P54" s="293">
        <f t="shared" si="24"/>
        <v>0</v>
      </c>
      <c r="Q54" s="293">
        <v>0</v>
      </c>
      <c r="R54" s="293">
        <v>0</v>
      </c>
      <c r="S54" s="293">
        <v>0</v>
      </c>
      <c r="T54" s="294">
        <f t="shared" si="25"/>
        <v>0</v>
      </c>
      <c r="U54" s="112"/>
      <c r="V54" s="117" t="str">
        <f t="shared" si="26"/>
        <v>Correcto</v>
      </c>
      <c r="Y54" s="315"/>
      <c r="Z54" s="315"/>
      <c r="AA54" s="315"/>
      <c r="AB54" s="315"/>
      <c r="AC54" s="315"/>
    </row>
    <row r="55" spans="1:29" s="114" customFormat="1" ht="6.9" customHeight="1">
      <c r="A55" s="110"/>
      <c r="B55" s="118"/>
      <c r="C55" s="123" t="s">
        <v>186</v>
      </c>
      <c r="D55" s="121"/>
      <c r="E55" s="121"/>
      <c r="F55" s="121"/>
      <c r="G55" s="121"/>
      <c r="H55" s="121"/>
      <c r="I55" s="121"/>
      <c r="J55" s="121"/>
      <c r="K55" s="121"/>
      <c r="L55" s="121"/>
      <c r="M55" s="121"/>
      <c r="N55" s="121"/>
      <c r="O55" s="293">
        <v>0</v>
      </c>
      <c r="P55" s="293">
        <f t="shared" si="24"/>
        <v>0</v>
      </c>
      <c r="Q55" s="293">
        <v>0</v>
      </c>
      <c r="R55" s="293">
        <v>0</v>
      </c>
      <c r="S55" s="293">
        <v>0</v>
      </c>
      <c r="T55" s="294">
        <f t="shared" si="25"/>
        <v>0</v>
      </c>
      <c r="U55" s="112"/>
      <c r="V55" s="117" t="str">
        <f t="shared" si="26"/>
        <v>Correcto</v>
      </c>
      <c r="Y55" s="315"/>
      <c r="Z55" s="315"/>
      <c r="AA55" s="315"/>
      <c r="AB55" s="315"/>
      <c r="AC55" s="315"/>
    </row>
    <row r="56" spans="1:29" s="114" customFormat="1" ht="6.9" customHeight="1">
      <c r="A56" s="110"/>
      <c r="B56" s="118"/>
      <c r="C56" s="123" t="s">
        <v>187</v>
      </c>
      <c r="D56" s="121"/>
      <c r="E56" s="121"/>
      <c r="F56" s="121"/>
      <c r="G56" s="121"/>
      <c r="H56" s="121"/>
      <c r="I56" s="121"/>
      <c r="J56" s="121"/>
      <c r="K56" s="121"/>
      <c r="L56" s="121"/>
      <c r="M56" s="121"/>
      <c r="N56" s="121"/>
      <c r="O56" s="293">
        <v>0</v>
      </c>
      <c r="P56" s="293">
        <f t="shared" si="24"/>
        <v>0</v>
      </c>
      <c r="Q56" s="293">
        <v>0</v>
      </c>
      <c r="R56" s="293">
        <v>0</v>
      </c>
      <c r="S56" s="293">
        <v>0</v>
      </c>
      <c r="T56" s="294">
        <f t="shared" si="25"/>
        <v>0</v>
      </c>
      <c r="U56" s="112"/>
      <c r="V56" s="117" t="str">
        <f t="shared" si="26"/>
        <v>Correcto</v>
      </c>
      <c r="Y56" s="315"/>
      <c r="Z56" s="315"/>
      <c r="AA56" s="315"/>
      <c r="AB56" s="315"/>
      <c r="AC56" s="315"/>
    </row>
    <row r="57" spans="1:29" s="114" customFormat="1" ht="6.9" customHeight="1">
      <c r="A57" s="110"/>
      <c r="B57" s="118"/>
      <c r="C57" s="123" t="s">
        <v>188</v>
      </c>
      <c r="D57" s="121"/>
      <c r="E57" s="121"/>
      <c r="F57" s="121"/>
      <c r="G57" s="121"/>
      <c r="H57" s="121"/>
      <c r="I57" s="121"/>
      <c r="J57" s="121"/>
      <c r="K57" s="121"/>
      <c r="L57" s="121"/>
      <c r="M57" s="121"/>
      <c r="N57" s="121"/>
      <c r="O57" s="293">
        <v>0</v>
      </c>
      <c r="P57" s="293">
        <f t="shared" si="24"/>
        <v>0</v>
      </c>
      <c r="Q57" s="293">
        <v>0</v>
      </c>
      <c r="R57" s="293">
        <v>0</v>
      </c>
      <c r="S57" s="293">
        <v>0</v>
      </c>
      <c r="T57" s="294">
        <f t="shared" si="25"/>
        <v>0</v>
      </c>
      <c r="U57" s="112"/>
      <c r="V57" s="117" t="str">
        <f t="shared" si="26"/>
        <v>Correcto</v>
      </c>
      <c r="Y57" s="315"/>
      <c r="Z57" s="315"/>
      <c r="AA57" s="315"/>
      <c r="AB57" s="315"/>
      <c r="AC57" s="315"/>
    </row>
    <row r="58" spans="1:29" s="114" customFormat="1" ht="6.9" customHeight="1">
      <c r="A58" s="110"/>
      <c r="B58" s="118"/>
      <c r="C58" s="123" t="s">
        <v>189</v>
      </c>
      <c r="D58" s="121"/>
      <c r="E58" s="121"/>
      <c r="F58" s="121"/>
      <c r="G58" s="121"/>
      <c r="H58" s="121"/>
      <c r="I58" s="121"/>
      <c r="J58" s="121"/>
      <c r="K58" s="121"/>
      <c r="L58" s="121"/>
      <c r="M58" s="121"/>
      <c r="N58" s="121"/>
      <c r="O58" s="293">
        <v>0</v>
      </c>
      <c r="P58" s="293">
        <f t="shared" si="24"/>
        <v>0</v>
      </c>
      <c r="Q58" s="293">
        <v>0</v>
      </c>
      <c r="R58" s="293">
        <v>0</v>
      </c>
      <c r="S58" s="293">
        <v>0</v>
      </c>
      <c r="T58" s="294">
        <f t="shared" si="25"/>
        <v>0</v>
      </c>
      <c r="U58" s="112"/>
      <c r="V58" s="117" t="str">
        <f t="shared" si="26"/>
        <v>Correcto</v>
      </c>
      <c r="Y58" s="315"/>
      <c r="Z58" s="315"/>
      <c r="AA58" s="315"/>
      <c r="AB58" s="315"/>
      <c r="AC58" s="315"/>
    </row>
    <row r="59" spans="1:29" s="114" customFormat="1" ht="3.9" customHeight="1">
      <c r="A59" s="110"/>
      <c r="B59" s="118"/>
      <c r="C59" s="124"/>
      <c r="D59" s="110"/>
      <c r="E59" s="110"/>
      <c r="F59" s="110"/>
      <c r="G59" s="110"/>
      <c r="H59" s="110"/>
      <c r="I59" s="110"/>
      <c r="J59" s="110"/>
      <c r="K59" s="110"/>
      <c r="L59" s="110"/>
      <c r="M59" s="110"/>
      <c r="N59" s="110"/>
      <c r="O59" s="295"/>
      <c r="P59" s="295"/>
      <c r="Q59" s="295"/>
      <c r="R59" s="295"/>
      <c r="S59" s="295"/>
      <c r="T59" s="295"/>
      <c r="U59" s="112"/>
      <c r="V59" s="117" t="str">
        <f t="shared" si="26"/>
        <v>Correcto</v>
      </c>
      <c r="Y59" s="315"/>
      <c r="Z59" s="315"/>
      <c r="AA59" s="315"/>
      <c r="AB59" s="315"/>
      <c r="AC59" s="315"/>
    </row>
    <row r="60" spans="1:29" s="114" customFormat="1" ht="6.9" customHeight="1">
      <c r="A60" s="110"/>
      <c r="B60" s="115" t="s">
        <v>190</v>
      </c>
      <c r="C60" s="125"/>
      <c r="D60" s="116"/>
      <c r="E60" s="116"/>
      <c r="F60" s="116"/>
      <c r="G60" s="116"/>
      <c r="H60" s="116"/>
      <c r="I60" s="116"/>
      <c r="J60" s="116"/>
      <c r="K60" s="116"/>
      <c r="L60" s="116"/>
      <c r="M60" s="116"/>
      <c r="N60" s="116"/>
      <c r="O60" s="276">
        <f>SUM(O62:O70)</f>
        <v>16560000</v>
      </c>
      <c r="P60" s="276">
        <f>SUM(P62:P70)</f>
        <v>1478212.5199999991</v>
      </c>
      <c r="Q60" s="276">
        <f>O60+P60</f>
        <v>18038212.52</v>
      </c>
      <c r="R60" s="276">
        <f>SUM(R62:R70)</f>
        <v>18038212.52</v>
      </c>
      <c r="S60" s="276">
        <f>SUM(S62:S70)</f>
        <v>18038212.52</v>
      </c>
      <c r="T60" s="276">
        <f>Q60-R60</f>
        <v>0</v>
      </c>
      <c r="U60" s="112"/>
      <c r="V60" s="113"/>
      <c r="Y60" s="315"/>
      <c r="Z60" s="315"/>
      <c r="AA60" s="315"/>
      <c r="AB60" s="315"/>
      <c r="AC60" s="315"/>
    </row>
    <row r="61" spans="1:29" s="114" customFormat="1" ht="3.9" customHeight="1">
      <c r="A61" s="110"/>
      <c r="B61" s="118"/>
      <c r="C61" s="124"/>
      <c r="D61" s="110"/>
      <c r="E61" s="110"/>
      <c r="F61" s="110"/>
      <c r="G61" s="110"/>
      <c r="H61" s="110"/>
      <c r="I61" s="110"/>
      <c r="J61" s="110"/>
      <c r="K61" s="110"/>
      <c r="L61" s="110"/>
      <c r="M61" s="110"/>
      <c r="N61" s="110"/>
      <c r="O61" s="295"/>
      <c r="P61" s="295"/>
      <c r="Q61" s="295"/>
      <c r="R61" s="295"/>
      <c r="S61" s="295"/>
      <c r="T61" s="295"/>
      <c r="U61" s="112"/>
      <c r="V61" s="117" t="str">
        <f>IF(OR(R60=S60,R60&gt;S60),"Correcto","Incorrecto")</f>
        <v>Correcto</v>
      </c>
      <c r="Y61" s="315"/>
      <c r="Z61" s="315"/>
      <c r="AA61" s="315"/>
      <c r="AB61" s="315"/>
      <c r="AC61" s="315"/>
    </row>
    <row r="62" spans="1:29" s="114" customFormat="1" ht="6.9" customHeight="1">
      <c r="A62" s="110"/>
      <c r="B62" s="118"/>
      <c r="C62" s="122" t="s">
        <v>191</v>
      </c>
      <c r="D62" s="116"/>
      <c r="E62" s="116"/>
      <c r="F62" s="116"/>
      <c r="G62" s="116"/>
      <c r="H62" s="116"/>
      <c r="I62" s="116"/>
      <c r="J62" s="116"/>
      <c r="K62" s="116"/>
      <c r="L62" s="116"/>
      <c r="M62" s="116"/>
      <c r="N62" s="116"/>
      <c r="O62" s="293">
        <f>+Y43</f>
        <v>16560000</v>
      </c>
      <c r="P62" s="293">
        <f t="shared" ref="P62:P70" si="30">+Q62-O62</f>
        <v>-629471.54000000097</v>
      </c>
      <c r="Q62" s="293">
        <f>+Z43</f>
        <v>15930528.459999999</v>
      </c>
      <c r="R62" s="293">
        <f t="shared" ref="R62:S62" si="31">+AA43</f>
        <v>15930528.459999999</v>
      </c>
      <c r="S62" s="293">
        <f t="shared" si="31"/>
        <v>15930528.459999999</v>
      </c>
      <c r="T62" s="293">
        <f t="shared" ref="T62:T70" si="32">Q62-R62</f>
        <v>0</v>
      </c>
      <c r="U62" s="112"/>
      <c r="V62" s="113"/>
      <c r="Y62" s="315"/>
      <c r="Z62" s="315"/>
      <c r="AA62" s="315"/>
      <c r="AB62" s="315"/>
      <c r="AC62" s="315"/>
    </row>
    <row r="63" spans="1:29" s="114" customFormat="1" ht="6.9" customHeight="1">
      <c r="A63" s="110"/>
      <c r="B63" s="118"/>
      <c r="C63" s="123" t="s">
        <v>192</v>
      </c>
      <c r="D63" s="121"/>
      <c r="E63" s="121"/>
      <c r="F63" s="121"/>
      <c r="G63" s="121"/>
      <c r="H63" s="121"/>
      <c r="I63" s="121"/>
      <c r="J63" s="121"/>
      <c r="K63" s="121"/>
      <c r="L63" s="121"/>
      <c r="M63" s="121"/>
      <c r="N63" s="121"/>
      <c r="O63" s="293">
        <f t="shared" ref="O63:O67" si="33">+Y44</f>
        <v>0</v>
      </c>
      <c r="P63" s="293">
        <f t="shared" si="30"/>
        <v>67462.819999999992</v>
      </c>
      <c r="Q63" s="293">
        <f t="shared" ref="Q63:Q67" si="34">+Z44</f>
        <v>67462.819999999992</v>
      </c>
      <c r="R63" s="293">
        <f t="shared" ref="R63:R67" si="35">+AA44</f>
        <v>67462.819999999992</v>
      </c>
      <c r="S63" s="293">
        <f t="shared" ref="S63:S67" si="36">+AB44</f>
        <v>67462.819999999992</v>
      </c>
      <c r="T63" s="294">
        <f t="shared" si="32"/>
        <v>0</v>
      </c>
      <c r="U63" s="112"/>
      <c r="V63" s="117" t="str">
        <f t="shared" ref="V63:V71" si="37">IF(OR(R62=S62,R62&gt;S62),"Correcto","Incorrecto")</f>
        <v>Correcto</v>
      </c>
      <c r="Y63" s="315"/>
      <c r="Z63" s="315"/>
      <c r="AA63" s="315"/>
      <c r="AB63" s="315"/>
      <c r="AC63" s="315"/>
    </row>
    <row r="64" spans="1:29" s="114" customFormat="1" ht="6.9" customHeight="1">
      <c r="A64" s="110"/>
      <c r="B64" s="118"/>
      <c r="C64" s="123" t="s">
        <v>193</v>
      </c>
      <c r="D64" s="121"/>
      <c r="E64" s="121"/>
      <c r="F64" s="121"/>
      <c r="G64" s="121"/>
      <c r="H64" s="121"/>
      <c r="I64" s="121"/>
      <c r="J64" s="121"/>
      <c r="K64" s="121"/>
      <c r="L64" s="121"/>
      <c r="M64" s="121"/>
      <c r="N64" s="121"/>
      <c r="O64" s="293">
        <f t="shared" si="33"/>
        <v>0</v>
      </c>
      <c r="P64" s="293">
        <f t="shared" si="30"/>
        <v>444268.4</v>
      </c>
      <c r="Q64" s="293">
        <f t="shared" si="34"/>
        <v>444268.4</v>
      </c>
      <c r="R64" s="293">
        <f t="shared" si="35"/>
        <v>444268.4</v>
      </c>
      <c r="S64" s="293">
        <f t="shared" si="36"/>
        <v>444268.4</v>
      </c>
      <c r="T64" s="294">
        <f t="shared" si="32"/>
        <v>0</v>
      </c>
      <c r="U64" s="112"/>
      <c r="V64" s="117" t="str">
        <f t="shared" si="37"/>
        <v>Correcto</v>
      </c>
      <c r="Y64" s="315"/>
      <c r="Z64" s="315"/>
      <c r="AA64" s="315"/>
      <c r="AB64" s="315"/>
      <c r="AC64" s="315"/>
    </row>
    <row r="65" spans="1:29" s="114" customFormat="1" ht="6.9" customHeight="1">
      <c r="A65" s="110"/>
      <c r="B65" s="118"/>
      <c r="C65" s="123" t="s">
        <v>194</v>
      </c>
      <c r="D65" s="121"/>
      <c r="E65" s="121"/>
      <c r="F65" s="121"/>
      <c r="G65" s="121"/>
      <c r="H65" s="121"/>
      <c r="I65" s="121"/>
      <c r="J65" s="121"/>
      <c r="K65" s="121"/>
      <c r="L65" s="121"/>
      <c r="M65" s="121"/>
      <c r="N65" s="121"/>
      <c r="O65" s="293">
        <f t="shared" si="33"/>
        <v>0</v>
      </c>
      <c r="P65" s="293">
        <f t="shared" si="30"/>
        <v>0</v>
      </c>
      <c r="Q65" s="293">
        <f t="shared" si="34"/>
        <v>0</v>
      </c>
      <c r="R65" s="293">
        <f t="shared" si="35"/>
        <v>0</v>
      </c>
      <c r="S65" s="293">
        <f t="shared" si="36"/>
        <v>0</v>
      </c>
      <c r="T65" s="294">
        <f t="shared" si="32"/>
        <v>0</v>
      </c>
      <c r="U65" s="112"/>
      <c r="V65" s="117" t="str">
        <f t="shared" si="37"/>
        <v>Correcto</v>
      </c>
      <c r="Y65" s="315"/>
      <c r="Z65" s="315"/>
      <c r="AA65" s="315"/>
      <c r="AB65" s="315"/>
      <c r="AC65" s="315"/>
    </row>
    <row r="66" spans="1:29" s="114" customFormat="1" ht="6.9" customHeight="1">
      <c r="A66" s="110"/>
      <c r="B66" s="118"/>
      <c r="C66" s="123" t="s">
        <v>195</v>
      </c>
      <c r="D66" s="121"/>
      <c r="E66" s="121"/>
      <c r="F66" s="121"/>
      <c r="G66" s="121"/>
      <c r="H66" s="121"/>
      <c r="I66" s="121"/>
      <c r="J66" s="121"/>
      <c r="K66" s="121"/>
      <c r="L66" s="121"/>
      <c r="M66" s="121"/>
      <c r="N66" s="121"/>
      <c r="O66" s="293">
        <f t="shared" si="33"/>
        <v>0</v>
      </c>
      <c r="P66" s="293">
        <f t="shared" si="30"/>
        <v>0</v>
      </c>
      <c r="Q66" s="293">
        <f t="shared" si="34"/>
        <v>0</v>
      </c>
      <c r="R66" s="293">
        <f t="shared" si="35"/>
        <v>0</v>
      </c>
      <c r="S66" s="293">
        <f t="shared" si="36"/>
        <v>0</v>
      </c>
      <c r="T66" s="294">
        <f t="shared" si="32"/>
        <v>0</v>
      </c>
      <c r="U66" s="112"/>
      <c r="V66" s="117" t="str">
        <f t="shared" si="37"/>
        <v>Correcto</v>
      </c>
      <c r="Y66" s="315"/>
      <c r="Z66" s="315"/>
      <c r="AA66" s="315"/>
      <c r="AB66" s="315"/>
      <c r="AC66" s="315"/>
    </row>
    <row r="67" spans="1:29" s="114" customFormat="1" ht="6.9" customHeight="1">
      <c r="A67" s="110"/>
      <c r="B67" s="118"/>
      <c r="C67" s="123" t="s">
        <v>196</v>
      </c>
      <c r="D67" s="121"/>
      <c r="E67" s="121"/>
      <c r="F67" s="121"/>
      <c r="G67" s="121"/>
      <c r="H67" s="121"/>
      <c r="I67" s="121"/>
      <c r="J67" s="121"/>
      <c r="K67" s="121"/>
      <c r="L67" s="121"/>
      <c r="M67" s="121"/>
      <c r="N67" s="121"/>
      <c r="O67" s="293">
        <f t="shared" si="33"/>
        <v>0</v>
      </c>
      <c r="P67" s="293">
        <f t="shared" si="30"/>
        <v>1595952.84</v>
      </c>
      <c r="Q67" s="293">
        <f t="shared" si="34"/>
        <v>1595952.84</v>
      </c>
      <c r="R67" s="293">
        <f t="shared" si="35"/>
        <v>1595952.84</v>
      </c>
      <c r="S67" s="293">
        <f t="shared" si="36"/>
        <v>1595952.84</v>
      </c>
      <c r="T67" s="294">
        <f t="shared" si="32"/>
        <v>0</v>
      </c>
      <c r="U67" s="112"/>
      <c r="V67" s="117" t="str">
        <f t="shared" si="37"/>
        <v>Correcto</v>
      </c>
      <c r="Y67" s="315"/>
      <c r="Z67" s="315"/>
      <c r="AA67" s="315"/>
      <c r="AB67" s="315"/>
      <c r="AC67" s="315"/>
    </row>
    <row r="68" spans="1:29" s="114" customFormat="1" ht="6.9" customHeight="1">
      <c r="A68" s="110"/>
      <c r="B68" s="118"/>
      <c r="C68" s="123" t="s">
        <v>197</v>
      </c>
      <c r="D68" s="121"/>
      <c r="E68" s="121"/>
      <c r="F68" s="121"/>
      <c r="G68" s="121"/>
      <c r="H68" s="121"/>
      <c r="I68" s="121"/>
      <c r="J68" s="121"/>
      <c r="K68" s="121"/>
      <c r="L68" s="121"/>
      <c r="M68" s="121"/>
      <c r="N68" s="121"/>
      <c r="O68" s="293">
        <v>0</v>
      </c>
      <c r="P68" s="293">
        <f t="shared" si="30"/>
        <v>0</v>
      </c>
      <c r="Q68" s="293">
        <v>0</v>
      </c>
      <c r="R68" s="293">
        <v>0</v>
      </c>
      <c r="S68" s="293">
        <v>0</v>
      </c>
      <c r="T68" s="294">
        <f t="shared" si="32"/>
        <v>0</v>
      </c>
      <c r="U68" s="112"/>
      <c r="V68" s="117" t="str">
        <f t="shared" si="37"/>
        <v>Correcto</v>
      </c>
      <c r="Y68" s="315"/>
      <c r="Z68" s="315"/>
      <c r="AA68" s="315"/>
      <c r="AB68" s="315"/>
      <c r="AC68" s="315"/>
    </row>
    <row r="69" spans="1:29" s="114" customFormat="1" ht="6.9" customHeight="1">
      <c r="A69" s="110"/>
      <c r="B69" s="118"/>
      <c r="C69" s="123" t="s">
        <v>198</v>
      </c>
      <c r="D69" s="121"/>
      <c r="E69" s="121"/>
      <c r="F69" s="121"/>
      <c r="G69" s="121"/>
      <c r="H69" s="121"/>
      <c r="I69" s="121"/>
      <c r="J69" s="121"/>
      <c r="K69" s="121"/>
      <c r="L69" s="121"/>
      <c r="M69" s="121"/>
      <c r="N69" s="121"/>
      <c r="O69" s="293">
        <v>0</v>
      </c>
      <c r="P69" s="293">
        <f t="shared" si="30"/>
        <v>0</v>
      </c>
      <c r="Q69" s="293">
        <v>0</v>
      </c>
      <c r="R69" s="293">
        <v>0</v>
      </c>
      <c r="S69" s="293">
        <v>0</v>
      </c>
      <c r="T69" s="294">
        <f t="shared" si="32"/>
        <v>0</v>
      </c>
      <c r="U69" s="112"/>
      <c r="V69" s="117" t="str">
        <f t="shared" si="37"/>
        <v>Correcto</v>
      </c>
      <c r="Y69" s="315"/>
      <c r="Z69" s="315"/>
      <c r="AA69" s="315"/>
      <c r="AB69" s="315"/>
      <c r="AC69" s="315"/>
    </row>
    <row r="70" spans="1:29" s="114" customFormat="1" ht="6.9" customHeight="1">
      <c r="A70" s="110"/>
      <c r="B70" s="118"/>
      <c r="C70" s="123" t="s">
        <v>199</v>
      </c>
      <c r="D70" s="121"/>
      <c r="E70" s="121"/>
      <c r="F70" s="121"/>
      <c r="G70" s="121"/>
      <c r="H70" s="121"/>
      <c r="I70" s="121"/>
      <c r="J70" s="121"/>
      <c r="K70" s="121"/>
      <c r="L70" s="121"/>
      <c r="M70" s="121"/>
      <c r="N70" s="121"/>
      <c r="O70" s="293">
        <v>0</v>
      </c>
      <c r="P70" s="293">
        <f t="shared" si="30"/>
        <v>0</v>
      </c>
      <c r="Q70" s="293">
        <v>0</v>
      </c>
      <c r="R70" s="293">
        <v>0</v>
      </c>
      <c r="S70" s="293">
        <v>0</v>
      </c>
      <c r="T70" s="294">
        <f t="shared" si="32"/>
        <v>0</v>
      </c>
      <c r="U70" s="112"/>
      <c r="V70" s="117" t="str">
        <f t="shared" si="37"/>
        <v>Correcto</v>
      </c>
      <c r="Y70" s="315"/>
      <c r="Z70" s="315"/>
      <c r="AA70" s="315"/>
      <c r="AB70" s="315"/>
      <c r="AC70" s="315"/>
    </row>
    <row r="71" spans="1:29" s="114" customFormat="1" ht="3.9" customHeight="1">
      <c r="A71" s="110"/>
      <c r="B71" s="118"/>
      <c r="C71" s="127"/>
      <c r="D71" s="110"/>
      <c r="E71" s="110"/>
      <c r="F71" s="110"/>
      <c r="G71" s="110"/>
      <c r="H71" s="110"/>
      <c r="I71" s="110"/>
      <c r="J71" s="110"/>
      <c r="K71" s="110"/>
      <c r="L71" s="110"/>
      <c r="M71" s="110"/>
      <c r="N71" s="110"/>
      <c r="O71" s="295"/>
      <c r="P71" s="295"/>
      <c r="Q71" s="295"/>
      <c r="R71" s="295"/>
      <c r="S71" s="295"/>
      <c r="T71" s="295"/>
      <c r="U71" s="112"/>
      <c r="V71" s="117" t="str">
        <f t="shared" si="37"/>
        <v>Correcto</v>
      </c>
      <c r="Y71" s="315"/>
      <c r="Z71" s="315"/>
      <c r="AA71" s="315"/>
      <c r="AB71" s="315"/>
      <c r="AC71" s="315"/>
    </row>
    <row r="72" spans="1:29" s="114" customFormat="1" ht="6.9" customHeight="1">
      <c r="A72" s="110"/>
      <c r="B72" s="115" t="s">
        <v>200</v>
      </c>
      <c r="C72" s="125"/>
      <c r="D72" s="116"/>
      <c r="E72" s="116"/>
      <c r="F72" s="116"/>
      <c r="G72" s="116"/>
      <c r="H72" s="116"/>
      <c r="I72" s="116"/>
      <c r="J72" s="116"/>
      <c r="K72" s="116"/>
      <c r="L72" s="116"/>
      <c r="M72" s="116"/>
      <c r="N72" s="116"/>
      <c r="O72" s="276">
        <f>SUM(O74:O76)</f>
        <v>509707584</v>
      </c>
      <c r="P72" s="276">
        <f>SUM(P74:P76)</f>
        <v>-179054013.74000001</v>
      </c>
      <c r="Q72" s="276">
        <f>O72+P72</f>
        <v>330653570.25999999</v>
      </c>
      <c r="R72" s="276">
        <f>SUM(R74:R76)</f>
        <v>326429612.23000002</v>
      </c>
      <c r="S72" s="276">
        <f>SUM(S74:S76)</f>
        <v>326429612.23000002</v>
      </c>
      <c r="T72" s="276">
        <f>Q72-R72</f>
        <v>4223958.0299999714</v>
      </c>
      <c r="U72" s="112"/>
      <c r="V72" s="126"/>
      <c r="Y72" s="315"/>
      <c r="Z72" s="315"/>
      <c r="AA72" s="315"/>
      <c r="AB72" s="315"/>
      <c r="AC72" s="315"/>
    </row>
    <row r="73" spans="1:29" s="114" customFormat="1" ht="3.9" customHeight="1">
      <c r="A73" s="110"/>
      <c r="B73" s="118"/>
      <c r="C73" s="124"/>
      <c r="D73" s="110"/>
      <c r="E73" s="110"/>
      <c r="F73" s="110"/>
      <c r="G73" s="110"/>
      <c r="H73" s="110"/>
      <c r="I73" s="110"/>
      <c r="J73" s="110"/>
      <c r="K73" s="110"/>
      <c r="L73" s="110"/>
      <c r="M73" s="110"/>
      <c r="N73" s="110"/>
      <c r="O73" s="295"/>
      <c r="P73" s="295"/>
      <c r="Q73" s="295"/>
      <c r="R73" s="295"/>
      <c r="S73" s="295"/>
      <c r="T73" s="295"/>
      <c r="U73" s="112"/>
      <c r="V73" s="117" t="str">
        <f>IF(OR(R72=S72,R72&gt;S72),"Correcto","Incorrecto")</f>
        <v>Correcto</v>
      </c>
      <c r="Y73" s="315"/>
      <c r="Z73" s="315"/>
      <c r="AA73" s="315"/>
      <c r="AB73" s="315"/>
      <c r="AC73" s="315"/>
    </row>
    <row r="74" spans="1:29" s="114" customFormat="1" ht="6.9" customHeight="1">
      <c r="A74" s="110"/>
      <c r="B74" s="118"/>
      <c r="C74" s="122" t="s">
        <v>201</v>
      </c>
      <c r="D74" s="116"/>
      <c r="E74" s="116"/>
      <c r="F74" s="116"/>
      <c r="G74" s="116"/>
      <c r="H74" s="116"/>
      <c r="I74" s="116"/>
      <c r="J74" s="116"/>
      <c r="K74" s="116"/>
      <c r="L74" s="116"/>
      <c r="M74" s="116"/>
      <c r="N74" s="116"/>
      <c r="O74" s="293">
        <v>509707584</v>
      </c>
      <c r="P74" s="293">
        <f t="shared" ref="P74:P76" si="38">+Q74-O74</f>
        <v>-179054013.74000001</v>
      </c>
      <c r="Q74" s="293">
        <f>+Z50</f>
        <v>330653570.25999999</v>
      </c>
      <c r="R74" s="293">
        <f t="shared" ref="R74:S74" si="39">+AA50</f>
        <v>326429612.23000002</v>
      </c>
      <c r="S74" s="293">
        <f t="shared" si="39"/>
        <v>326429612.23000002</v>
      </c>
      <c r="T74" s="293">
        <f>Q74-R74</f>
        <v>4223958.0299999714</v>
      </c>
      <c r="U74" s="112"/>
      <c r="V74" s="113"/>
      <c r="Y74" s="315"/>
      <c r="Z74" s="315"/>
      <c r="AA74" s="315"/>
      <c r="AB74" s="315"/>
      <c r="AC74" s="315"/>
    </row>
    <row r="75" spans="1:29" s="114" customFormat="1" ht="6.9" customHeight="1">
      <c r="A75" s="110"/>
      <c r="B75" s="118"/>
      <c r="C75" s="123" t="s">
        <v>202</v>
      </c>
      <c r="D75" s="121"/>
      <c r="E75" s="121"/>
      <c r="F75" s="121"/>
      <c r="G75" s="121"/>
      <c r="H75" s="121"/>
      <c r="I75" s="121"/>
      <c r="J75" s="121"/>
      <c r="K75" s="121"/>
      <c r="L75" s="121"/>
      <c r="M75" s="121"/>
      <c r="N75" s="121"/>
      <c r="O75" s="293">
        <v>0</v>
      </c>
      <c r="P75" s="293">
        <f t="shared" si="38"/>
        <v>0</v>
      </c>
      <c r="Q75" s="293">
        <v>0</v>
      </c>
      <c r="R75" s="293">
        <v>0</v>
      </c>
      <c r="S75" s="293">
        <v>0</v>
      </c>
      <c r="T75" s="294">
        <f>Q75-R75</f>
        <v>0</v>
      </c>
      <c r="U75" s="112"/>
      <c r="V75" s="117" t="str">
        <f>IF(OR(R74=S74,R74&gt;S74),"Correcto","Incorrecto")</f>
        <v>Correcto</v>
      </c>
      <c r="Y75" s="315"/>
      <c r="Z75" s="315"/>
      <c r="AA75" s="315"/>
      <c r="AB75" s="315"/>
      <c r="AC75" s="315"/>
    </row>
    <row r="76" spans="1:29" s="114" customFormat="1" ht="6.9" customHeight="1">
      <c r="A76" s="110"/>
      <c r="B76" s="111"/>
      <c r="C76" s="123" t="s">
        <v>203</v>
      </c>
      <c r="D76" s="121"/>
      <c r="E76" s="121"/>
      <c r="F76" s="121"/>
      <c r="G76" s="121"/>
      <c r="H76" s="121"/>
      <c r="I76" s="121"/>
      <c r="J76" s="121"/>
      <c r="K76" s="121"/>
      <c r="L76" s="121"/>
      <c r="M76" s="121"/>
      <c r="N76" s="121"/>
      <c r="O76" s="293">
        <v>0</v>
      </c>
      <c r="P76" s="293">
        <f t="shared" si="38"/>
        <v>0</v>
      </c>
      <c r="Q76" s="293">
        <v>0</v>
      </c>
      <c r="R76" s="293">
        <v>0</v>
      </c>
      <c r="S76" s="293">
        <v>0</v>
      </c>
      <c r="T76" s="294">
        <f>Q76-R76</f>
        <v>0</v>
      </c>
      <c r="U76" s="112"/>
      <c r="V76" s="117" t="str">
        <f>IF(OR(R75=S75,R75&gt;S75),"Correcto","Incorrecto")</f>
        <v>Correcto</v>
      </c>
      <c r="Y76" s="315"/>
      <c r="Z76" s="315"/>
      <c r="AA76" s="315"/>
      <c r="AB76" s="315"/>
      <c r="AC76" s="315"/>
    </row>
    <row r="77" spans="1:29" s="130" customFormat="1" ht="3.9" customHeight="1">
      <c r="A77" s="128"/>
      <c r="B77" s="128"/>
      <c r="C77" s="128"/>
      <c r="D77" s="128"/>
      <c r="E77" s="128"/>
      <c r="F77" s="128"/>
      <c r="G77" s="128"/>
      <c r="H77" s="128"/>
      <c r="I77" s="128"/>
      <c r="J77" s="128"/>
      <c r="K77" s="128"/>
      <c r="L77" s="128"/>
      <c r="M77" s="128"/>
      <c r="N77" s="128"/>
      <c r="O77" s="295"/>
      <c r="P77" s="295"/>
      <c r="Q77" s="295"/>
      <c r="R77" s="295"/>
      <c r="S77" s="295"/>
      <c r="T77" s="295"/>
      <c r="U77" s="112"/>
      <c r="V77" s="117" t="str">
        <f>IF(OR(R76=S76,R76&gt;S76),"Correcto","Incorrecto")</f>
        <v>Correcto</v>
      </c>
      <c r="W77" s="114"/>
      <c r="X77" s="114"/>
      <c r="Y77" s="315"/>
      <c r="Z77" s="315"/>
      <c r="AA77" s="315"/>
      <c r="AB77" s="315"/>
      <c r="AC77" s="315"/>
    </row>
    <row r="78" spans="1:29" s="114" customFormat="1" ht="6.9" customHeight="1">
      <c r="A78" s="110"/>
      <c r="B78" s="115" t="s">
        <v>204</v>
      </c>
      <c r="C78" s="116"/>
      <c r="D78" s="116"/>
      <c r="E78" s="116"/>
      <c r="F78" s="116"/>
      <c r="G78" s="116"/>
      <c r="H78" s="116"/>
      <c r="I78" s="116"/>
      <c r="J78" s="116"/>
      <c r="K78" s="116"/>
      <c r="L78" s="116"/>
      <c r="M78" s="116"/>
      <c r="N78" s="116"/>
      <c r="O78" s="276">
        <f>SUM(O80:O86)</f>
        <v>23671762</v>
      </c>
      <c r="P78" s="276">
        <f>SUM(P80:P86)</f>
        <v>-22052350.449999999</v>
      </c>
      <c r="Q78" s="276">
        <f>O78+P78</f>
        <v>1619411.5500000007</v>
      </c>
      <c r="R78" s="276">
        <f>SUM(R80:R86)</f>
        <v>0</v>
      </c>
      <c r="S78" s="276">
        <f>SUM(S80:S86)</f>
        <v>0</v>
      </c>
      <c r="T78" s="276">
        <f>Q78-R78</f>
        <v>1619411.5500000007</v>
      </c>
      <c r="U78" s="112"/>
      <c r="V78" s="129"/>
      <c r="W78" s="130"/>
      <c r="Y78" s="315"/>
      <c r="Z78" s="315"/>
      <c r="AA78" s="315"/>
      <c r="AB78" s="315"/>
      <c r="AC78" s="315"/>
    </row>
    <row r="79" spans="1:29" s="114" customFormat="1" ht="3.9" customHeight="1">
      <c r="A79" s="110"/>
      <c r="B79" s="113"/>
      <c r="C79" s="113"/>
      <c r="D79" s="110"/>
      <c r="E79" s="110"/>
      <c r="F79" s="110"/>
      <c r="G79" s="110"/>
      <c r="H79" s="110"/>
      <c r="I79" s="110"/>
      <c r="J79" s="110"/>
      <c r="K79" s="110"/>
      <c r="L79" s="110"/>
      <c r="M79" s="110"/>
      <c r="N79" s="110"/>
      <c r="O79" s="295"/>
      <c r="P79" s="295"/>
      <c r="Q79" s="295"/>
      <c r="R79" s="295"/>
      <c r="S79" s="295"/>
      <c r="T79" s="295"/>
      <c r="U79" s="112"/>
      <c r="V79" s="117" t="str">
        <f>IF(OR(R78=S78,R78&gt;S78),"Correcto","Incorrecto")</f>
        <v>Correcto</v>
      </c>
      <c r="Y79" s="315"/>
      <c r="Z79" s="315"/>
      <c r="AA79" s="315"/>
      <c r="AB79" s="315"/>
      <c r="AC79" s="315"/>
    </row>
    <row r="80" spans="1:29" s="114" customFormat="1" ht="6.9" customHeight="1">
      <c r="A80" s="110"/>
      <c r="B80" s="118"/>
      <c r="C80" s="122" t="s">
        <v>205</v>
      </c>
      <c r="D80" s="116"/>
      <c r="E80" s="116"/>
      <c r="F80" s="116"/>
      <c r="G80" s="116"/>
      <c r="H80" s="116"/>
      <c r="I80" s="116"/>
      <c r="J80" s="116"/>
      <c r="K80" s="116"/>
      <c r="L80" s="116"/>
      <c r="M80" s="116"/>
      <c r="N80" s="116"/>
      <c r="O80" s="293">
        <v>0</v>
      </c>
      <c r="P80" s="293">
        <f t="shared" ref="P80:P86" si="40">+Q80-O80</f>
        <v>0</v>
      </c>
      <c r="Q80" s="293">
        <v>0</v>
      </c>
      <c r="R80" s="293">
        <v>0</v>
      </c>
      <c r="S80" s="293">
        <v>0</v>
      </c>
      <c r="T80" s="293">
        <f t="shared" ref="T80:T86" si="41">Q80-R80</f>
        <v>0</v>
      </c>
      <c r="U80" s="112"/>
      <c r="V80" s="113"/>
      <c r="Y80" s="315"/>
      <c r="Z80" s="315"/>
      <c r="AA80" s="315"/>
      <c r="AB80" s="315"/>
      <c r="AC80" s="315"/>
    </row>
    <row r="81" spans="1:29" s="114" customFormat="1" ht="6.9" customHeight="1">
      <c r="A81" s="110"/>
      <c r="B81" s="118"/>
      <c r="C81" s="123" t="s">
        <v>206</v>
      </c>
      <c r="D81" s="121"/>
      <c r="E81" s="121"/>
      <c r="F81" s="121"/>
      <c r="G81" s="121"/>
      <c r="H81" s="121"/>
      <c r="I81" s="121"/>
      <c r="J81" s="121"/>
      <c r="K81" s="121"/>
      <c r="L81" s="121"/>
      <c r="M81" s="121"/>
      <c r="N81" s="121"/>
      <c r="O81" s="293">
        <v>0</v>
      </c>
      <c r="P81" s="293">
        <f t="shared" si="40"/>
        <v>0</v>
      </c>
      <c r="Q81" s="293">
        <v>0</v>
      </c>
      <c r="R81" s="293">
        <v>0</v>
      </c>
      <c r="S81" s="293">
        <v>0</v>
      </c>
      <c r="T81" s="294">
        <f t="shared" si="41"/>
        <v>0</v>
      </c>
      <c r="U81" s="112"/>
      <c r="V81" s="117" t="str">
        <f t="shared" ref="V81:V87" si="42">IF(OR(R80=S80,R80&gt;S80),"Correcto","Incorrecto")</f>
        <v>Correcto</v>
      </c>
      <c r="Y81" s="315"/>
      <c r="Z81" s="315"/>
      <c r="AA81" s="315"/>
      <c r="AB81" s="315"/>
      <c r="AC81" s="315"/>
    </row>
    <row r="82" spans="1:29" s="114" customFormat="1" ht="6.9" customHeight="1">
      <c r="A82" s="110"/>
      <c r="B82" s="118"/>
      <c r="C82" s="123" t="s">
        <v>207</v>
      </c>
      <c r="D82" s="121"/>
      <c r="E82" s="121"/>
      <c r="F82" s="121"/>
      <c r="G82" s="121"/>
      <c r="H82" s="121"/>
      <c r="I82" s="121"/>
      <c r="J82" s="121"/>
      <c r="K82" s="121"/>
      <c r="L82" s="121"/>
      <c r="M82" s="121"/>
      <c r="N82" s="121"/>
      <c r="O82" s="293">
        <v>0</v>
      </c>
      <c r="P82" s="293">
        <f t="shared" si="40"/>
        <v>0</v>
      </c>
      <c r="Q82" s="293">
        <v>0</v>
      </c>
      <c r="R82" s="293">
        <v>0</v>
      </c>
      <c r="S82" s="293">
        <v>0</v>
      </c>
      <c r="T82" s="294">
        <f t="shared" si="41"/>
        <v>0</v>
      </c>
      <c r="U82" s="112"/>
      <c r="V82" s="117" t="str">
        <f t="shared" si="42"/>
        <v>Correcto</v>
      </c>
      <c r="Y82" s="315"/>
      <c r="Z82" s="315"/>
      <c r="AA82" s="315"/>
      <c r="AB82" s="315"/>
      <c r="AC82" s="315"/>
    </row>
    <row r="83" spans="1:29" s="114" customFormat="1" ht="6.9" customHeight="1">
      <c r="A83" s="110"/>
      <c r="B83" s="118"/>
      <c r="C83" s="123" t="s">
        <v>208</v>
      </c>
      <c r="D83" s="121"/>
      <c r="E83" s="121"/>
      <c r="F83" s="121"/>
      <c r="G83" s="121"/>
      <c r="H83" s="121"/>
      <c r="I83" s="121"/>
      <c r="J83" s="121"/>
      <c r="K83" s="121"/>
      <c r="L83" s="121"/>
      <c r="M83" s="121"/>
      <c r="N83" s="121"/>
      <c r="O83" s="293">
        <v>0</v>
      </c>
      <c r="P83" s="293">
        <f t="shared" si="40"/>
        <v>0</v>
      </c>
      <c r="Q83" s="293">
        <v>0</v>
      </c>
      <c r="R83" s="293">
        <v>0</v>
      </c>
      <c r="S83" s="293">
        <v>0</v>
      </c>
      <c r="T83" s="294">
        <f t="shared" si="41"/>
        <v>0</v>
      </c>
      <c r="U83" s="112"/>
      <c r="V83" s="117" t="str">
        <f t="shared" si="42"/>
        <v>Correcto</v>
      </c>
      <c r="X83" s="130"/>
      <c r="Y83" s="317"/>
      <c r="Z83" s="317"/>
      <c r="AA83" s="315"/>
      <c r="AB83" s="315"/>
      <c r="AC83" s="317"/>
    </row>
    <row r="84" spans="1:29" s="114" customFormat="1" ht="6.9" customHeight="1">
      <c r="A84" s="110"/>
      <c r="B84" s="118"/>
      <c r="C84" s="123" t="s">
        <v>209</v>
      </c>
      <c r="D84" s="121"/>
      <c r="E84" s="121"/>
      <c r="F84" s="121"/>
      <c r="G84" s="121"/>
      <c r="H84" s="121"/>
      <c r="I84" s="121"/>
      <c r="J84" s="121"/>
      <c r="K84" s="121"/>
      <c r="L84" s="121"/>
      <c r="M84" s="121"/>
      <c r="N84" s="121"/>
      <c r="O84" s="293">
        <v>0</v>
      </c>
      <c r="P84" s="293">
        <f t="shared" si="40"/>
        <v>0</v>
      </c>
      <c r="Q84" s="293">
        <v>0</v>
      </c>
      <c r="R84" s="293">
        <v>0</v>
      </c>
      <c r="S84" s="293">
        <v>0</v>
      </c>
      <c r="T84" s="294">
        <f t="shared" si="41"/>
        <v>0</v>
      </c>
      <c r="U84" s="112"/>
      <c r="V84" s="117" t="str">
        <f t="shared" si="42"/>
        <v>Correcto</v>
      </c>
      <c r="Y84" s="315"/>
      <c r="Z84" s="315"/>
      <c r="AA84" s="315"/>
      <c r="AB84" s="315"/>
      <c r="AC84" s="315"/>
    </row>
    <row r="85" spans="1:29" s="114" customFormat="1" ht="6.9" customHeight="1">
      <c r="A85" s="110"/>
      <c r="B85" s="118"/>
      <c r="C85" s="123" t="s">
        <v>210</v>
      </c>
      <c r="D85" s="121"/>
      <c r="E85" s="121"/>
      <c r="F85" s="121"/>
      <c r="G85" s="121"/>
      <c r="H85" s="121"/>
      <c r="I85" s="121"/>
      <c r="J85" s="121"/>
      <c r="K85" s="121"/>
      <c r="L85" s="121"/>
      <c r="M85" s="121"/>
      <c r="N85" s="121"/>
      <c r="O85" s="293">
        <v>0</v>
      </c>
      <c r="P85" s="293">
        <f t="shared" si="40"/>
        <v>0</v>
      </c>
      <c r="Q85" s="293">
        <v>0</v>
      </c>
      <c r="R85" s="293">
        <v>0</v>
      </c>
      <c r="S85" s="293">
        <v>0</v>
      </c>
      <c r="T85" s="294">
        <f t="shared" si="41"/>
        <v>0</v>
      </c>
      <c r="U85" s="112"/>
      <c r="V85" s="117" t="str">
        <f t="shared" si="42"/>
        <v>Correcto</v>
      </c>
      <c r="Y85" s="315"/>
      <c r="Z85" s="315"/>
      <c r="AA85" s="315"/>
      <c r="AB85" s="315"/>
      <c r="AC85" s="315"/>
    </row>
    <row r="86" spans="1:29" s="114" customFormat="1" ht="6.9" customHeight="1">
      <c r="A86" s="110"/>
      <c r="B86" s="118"/>
      <c r="C86" s="123" t="s">
        <v>211</v>
      </c>
      <c r="D86" s="121"/>
      <c r="E86" s="121"/>
      <c r="F86" s="121"/>
      <c r="G86" s="121"/>
      <c r="H86" s="121"/>
      <c r="I86" s="121"/>
      <c r="J86" s="121"/>
      <c r="K86" s="121"/>
      <c r="L86" s="121"/>
      <c r="M86" s="121"/>
      <c r="N86" s="121"/>
      <c r="O86" s="293">
        <v>23671762</v>
      </c>
      <c r="P86" s="293">
        <f t="shared" si="40"/>
        <v>-22052350.449999999</v>
      </c>
      <c r="Q86" s="293">
        <v>1619411.55</v>
      </c>
      <c r="R86" s="293">
        <v>0</v>
      </c>
      <c r="S86" s="293">
        <v>0</v>
      </c>
      <c r="T86" s="294">
        <f t="shared" si="41"/>
        <v>1619411.55</v>
      </c>
      <c r="U86" s="112"/>
      <c r="V86" s="117" t="str">
        <f t="shared" si="42"/>
        <v>Correcto</v>
      </c>
      <c r="Y86" s="315"/>
      <c r="Z86" s="315"/>
      <c r="AA86" s="315"/>
      <c r="AB86" s="315"/>
      <c r="AC86" s="315"/>
    </row>
    <row r="87" spans="1:29" s="114" customFormat="1" ht="3.9" customHeight="1">
      <c r="A87" s="110"/>
      <c r="B87" s="118"/>
      <c r="C87" s="127"/>
      <c r="D87" s="110"/>
      <c r="E87" s="110"/>
      <c r="F87" s="110"/>
      <c r="G87" s="110"/>
      <c r="H87" s="110"/>
      <c r="I87" s="110"/>
      <c r="J87" s="110"/>
      <c r="K87" s="110"/>
      <c r="L87" s="110"/>
      <c r="M87" s="110"/>
      <c r="N87" s="110"/>
      <c r="O87" s="295"/>
      <c r="P87" s="295"/>
      <c r="Q87" s="295"/>
      <c r="R87" s="295"/>
      <c r="S87" s="295"/>
      <c r="T87" s="295"/>
      <c r="U87" s="112"/>
      <c r="V87" s="117" t="str">
        <f t="shared" si="42"/>
        <v>Correcto</v>
      </c>
      <c r="Y87" s="315"/>
      <c r="Z87" s="315"/>
      <c r="AA87" s="315"/>
      <c r="AB87" s="315"/>
      <c r="AC87" s="315"/>
    </row>
    <row r="88" spans="1:29" s="114" customFormat="1" ht="6.9" customHeight="1">
      <c r="A88" s="110"/>
      <c r="B88" s="115" t="s">
        <v>212</v>
      </c>
      <c r="C88" s="125"/>
      <c r="D88" s="116"/>
      <c r="E88" s="116"/>
      <c r="F88" s="116"/>
      <c r="G88" s="116"/>
      <c r="H88" s="116"/>
      <c r="I88" s="116"/>
      <c r="J88" s="116"/>
      <c r="K88" s="116"/>
      <c r="L88" s="116"/>
      <c r="M88" s="116"/>
      <c r="N88" s="116"/>
      <c r="O88" s="276">
        <f>SUM(O90:O92)</f>
        <v>0</v>
      </c>
      <c r="P88" s="276">
        <f>SUM(P90:P92)</f>
        <v>0</v>
      </c>
      <c r="Q88" s="276">
        <f>O88+P88</f>
        <v>0</v>
      </c>
      <c r="R88" s="276">
        <f>SUM(R90:R92)</f>
        <v>0</v>
      </c>
      <c r="S88" s="276">
        <f>SUM(S90:S92)</f>
        <v>0</v>
      </c>
      <c r="T88" s="276">
        <f>Q88-R88</f>
        <v>0</v>
      </c>
      <c r="U88" s="112"/>
      <c r="V88" s="113"/>
      <c r="Y88" s="315"/>
      <c r="Z88" s="315"/>
      <c r="AA88" s="315"/>
      <c r="AB88" s="315"/>
      <c r="AC88" s="315"/>
    </row>
    <row r="89" spans="1:29" s="114" customFormat="1" ht="3.9" customHeight="1">
      <c r="A89" s="110"/>
      <c r="B89" s="118"/>
      <c r="C89" s="124"/>
      <c r="D89" s="110"/>
      <c r="E89" s="110"/>
      <c r="F89" s="110"/>
      <c r="G89" s="110"/>
      <c r="H89" s="110"/>
      <c r="I89" s="110"/>
      <c r="J89" s="110"/>
      <c r="K89" s="110"/>
      <c r="L89" s="110"/>
      <c r="M89" s="110"/>
      <c r="N89" s="110"/>
      <c r="O89" s="295"/>
      <c r="P89" s="295"/>
      <c r="Q89" s="295"/>
      <c r="R89" s="295"/>
      <c r="S89" s="295"/>
      <c r="T89" s="295"/>
      <c r="U89" s="112"/>
      <c r="V89" s="117" t="str">
        <f>IF(OR(R88=S88,R88&gt;S88),"Correcto","Incorrecto")</f>
        <v>Correcto</v>
      </c>
      <c r="Y89" s="315"/>
      <c r="Z89" s="315"/>
      <c r="AA89" s="315"/>
      <c r="AB89" s="315"/>
      <c r="AC89" s="315"/>
    </row>
    <row r="90" spans="1:29" s="114" customFormat="1" ht="6.9" customHeight="1">
      <c r="A90" s="110"/>
      <c r="B90" s="118"/>
      <c r="C90" s="119" t="s">
        <v>213</v>
      </c>
      <c r="D90" s="116"/>
      <c r="E90" s="116"/>
      <c r="F90" s="116"/>
      <c r="G90" s="116"/>
      <c r="H90" s="116"/>
      <c r="I90" s="116"/>
      <c r="J90" s="116"/>
      <c r="K90" s="116"/>
      <c r="L90" s="116"/>
      <c r="M90" s="116"/>
      <c r="N90" s="116"/>
      <c r="O90" s="293">
        <v>0</v>
      </c>
      <c r="P90" s="293">
        <v>0</v>
      </c>
      <c r="Q90" s="293">
        <f t="shared" ref="Q90:Q92" si="43">O90+P90</f>
        <v>0</v>
      </c>
      <c r="R90" s="293">
        <v>0</v>
      </c>
      <c r="S90" s="293">
        <v>0</v>
      </c>
      <c r="T90" s="293">
        <f>Q90-R90</f>
        <v>0</v>
      </c>
      <c r="U90" s="112"/>
      <c r="V90" s="113"/>
      <c r="Y90" s="315"/>
      <c r="Z90" s="315"/>
      <c r="AA90" s="315"/>
      <c r="AB90" s="315"/>
      <c r="AC90" s="315"/>
    </row>
    <row r="91" spans="1:29" s="114" customFormat="1" ht="6.9" customHeight="1">
      <c r="A91" s="110"/>
      <c r="B91" s="118"/>
      <c r="C91" s="120" t="s">
        <v>214</v>
      </c>
      <c r="D91" s="121"/>
      <c r="E91" s="121"/>
      <c r="F91" s="121"/>
      <c r="G91" s="121"/>
      <c r="H91" s="121"/>
      <c r="I91" s="121"/>
      <c r="J91" s="121"/>
      <c r="K91" s="121"/>
      <c r="L91" s="121"/>
      <c r="M91" s="121"/>
      <c r="N91" s="121"/>
      <c r="O91" s="293">
        <v>0</v>
      </c>
      <c r="P91" s="293">
        <v>0</v>
      </c>
      <c r="Q91" s="293">
        <f t="shared" si="43"/>
        <v>0</v>
      </c>
      <c r="R91" s="293">
        <v>0</v>
      </c>
      <c r="S91" s="293">
        <v>0</v>
      </c>
      <c r="T91" s="294">
        <f>Q91-R91</f>
        <v>0</v>
      </c>
      <c r="U91" s="112"/>
      <c r="V91" s="117" t="str">
        <f>IF(OR(R90=S90,R90&gt;S90),"Correcto","Incorrecto")</f>
        <v>Correcto</v>
      </c>
      <c r="Y91" s="315"/>
      <c r="Z91" s="315"/>
      <c r="AA91" s="315"/>
      <c r="AB91" s="315"/>
      <c r="AC91" s="315"/>
    </row>
    <row r="92" spans="1:29" s="114" customFormat="1" ht="6.9" customHeight="1">
      <c r="A92" s="110"/>
      <c r="B92" s="111"/>
      <c r="C92" s="120" t="s">
        <v>215</v>
      </c>
      <c r="D92" s="121"/>
      <c r="E92" s="121"/>
      <c r="F92" s="121"/>
      <c r="G92" s="121"/>
      <c r="H92" s="121"/>
      <c r="I92" s="121"/>
      <c r="J92" s="121"/>
      <c r="K92" s="121"/>
      <c r="L92" s="121"/>
      <c r="M92" s="121"/>
      <c r="N92" s="121"/>
      <c r="O92" s="293">
        <v>0</v>
      </c>
      <c r="P92" s="293">
        <v>0</v>
      </c>
      <c r="Q92" s="293">
        <f t="shared" si="43"/>
        <v>0</v>
      </c>
      <c r="R92" s="293">
        <v>0</v>
      </c>
      <c r="S92" s="293">
        <v>0</v>
      </c>
      <c r="T92" s="294">
        <f>Q92-R92</f>
        <v>0</v>
      </c>
      <c r="U92" s="112"/>
      <c r="V92" s="117" t="str">
        <f>IF(OR(R91=S91,R91&gt;S91),"Correcto","Incorrecto")</f>
        <v>Correcto</v>
      </c>
      <c r="Y92" s="315"/>
      <c r="Z92" s="315"/>
      <c r="AA92" s="315"/>
      <c r="AB92" s="315"/>
      <c r="AC92" s="315"/>
    </row>
    <row r="93" spans="1:29" s="130" customFormat="1" ht="3.9" customHeight="1">
      <c r="A93" s="128"/>
      <c r="B93" s="128"/>
      <c r="C93" s="128"/>
      <c r="D93" s="128"/>
      <c r="E93" s="128"/>
      <c r="F93" s="128"/>
      <c r="G93" s="128"/>
      <c r="H93" s="128"/>
      <c r="I93" s="128"/>
      <c r="J93" s="128"/>
      <c r="K93" s="128"/>
      <c r="L93" s="128"/>
      <c r="M93" s="128"/>
      <c r="N93" s="128"/>
      <c r="O93" s="295"/>
      <c r="P93" s="295"/>
      <c r="Q93" s="295"/>
      <c r="R93" s="295"/>
      <c r="S93" s="295"/>
      <c r="T93" s="295"/>
      <c r="U93" s="112"/>
      <c r="V93" s="117" t="str">
        <f>IF(OR(R92=S92,R92&gt;S92),"Correcto","Incorrecto")</f>
        <v>Correcto</v>
      </c>
      <c r="W93" s="114"/>
      <c r="X93" s="114"/>
      <c r="Y93" s="315"/>
      <c r="Z93" s="315"/>
      <c r="AA93" s="315"/>
      <c r="AB93" s="315"/>
      <c r="AC93" s="315"/>
    </row>
    <row r="94" spans="1:29" s="114" customFormat="1" ht="6.9" customHeight="1">
      <c r="A94" s="110"/>
      <c r="B94" s="115" t="s">
        <v>216</v>
      </c>
      <c r="C94" s="116"/>
      <c r="D94" s="116"/>
      <c r="E94" s="116"/>
      <c r="F94" s="116"/>
      <c r="G94" s="116"/>
      <c r="H94" s="116"/>
      <c r="I94" s="116"/>
      <c r="J94" s="116"/>
      <c r="K94" s="116"/>
      <c r="L94" s="116"/>
      <c r="M94" s="116"/>
      <c r="N94" s="116"/>
      <c r="O94" s="276">
        <f>SUM(O96:O102)</f>
        <v>0</v>
      </c>
      <c r="P94" s="276">
        <f>SUM(P96:P102)</f>
        <v>0</v>
      </c>
      <c r="Q94" s="276">
        <f>O94+P94</f>
        <v>0</v>
      </c>
      <c r="R94" s="276">
        <f>SUM(R96:R102)</f>
        <v>0</v>
      </c>
      <c r="S94" s="276">
        <f>SUM(S96:S102)</f>
        <v>0</v>
      </c>
      <c r="T94" s="276">
        <f>Q94-R94</f>
        <v>0</v>
      </c>
      <c r="U94" s="112"/>
      <c r="V94" s="129"/>
      <c r="W94" s="130"/>
      <c r="Y94" s="315"/>
      <c r="Z94" s="315"/>
      <c r="AA94" s="315"/>
      <c r="AB94" s="315"/>
      <c r="AC94" s="315"/>
    </row>
    <row r="95" spans="1:29" s="114" customFormat="1" ht="3.9" customHeight="1">
      <c r="A95" s="110"/>
      <c r="B95" s="113"/>
      <c r="C95" s="113"/>
      <c r="D95" s="110"/>
      <c r="E95" s="110"/>
      <c r="F95" s="110"/>
      <c r="G95" s="110"/>
      <c r="H95" s="110"/>
      <c r="I95" s="110"/>
      <c r="J95" s="110"/>
      <c r="K95" s="110"/>
      <c r="L95" s="110"/>
      <c r="M95" s="110"/>
      <c r="N95" s="110"/>
      <c r="O95" s="295"/>
      <c r="P95" s="295"/>
      <c r="Q95" s="295"/>
      <c r="R95" s="295"/>
      <c r="S95" s="295"/>
      <c r="T95" s="295"/>
      <c r="U95" s="112"/>
      <c r="V95" s="117" t="str">
        <f>IF(OR(R94=S94,R94&gt;S94),"Correcto","Incorrecto")</f>
        <v>Correcto</v>
      </c>
      <c r="Y95" s="315"/>
      <c r="Z95" s="315"/>
      <c r="AA95" s="315"/>
      <c r="AB95" s="315"/>
      <c r="AC95" s="315"/>
    </row>
    <row r="96" spans="1:29" s="114" customFormat="1" ht="6.9" customHeight="1">
      <c r="A96" s="110"/>
      <c r="B96" s="118"/>
      <c r="C96" s="122" t="s">
        <v>217</v>
      </c>
      <c r="D96" s="116"/>
      <c r="E96" s="116"/>
      <c r="F96" s="116"/>
      <c r="G96" s="116"/>
      <c r="H96" s="116"/>
      <c r="I96" s="116"/>
      <c r="J96" s="116"/>
      <c r="K96" s="116"/>
      <c r="L96" s="116"/>
      <c r="M96" s="116"/>
      <c r="N96" s="116"/>
      <c r="O96" s="293">
        <v>0</v>
      </c>
      <c r="P96" s="293">
        <v>0</v>
      </c>
      <c r="Q96" s="293">
        <f t="shared" ref="Q96:Q102" si="44">O96+P96</f>
        <v>0</v>
      </c>
      <c r="R96" s="293">
        <v>0</v>
      </c>
      <c r="S96" s="293">
        <v>0</v>
      </c>
      <c r="T96" s="293">
        <f t="shared" ref="T96:T102" si="45">Q96-R96</f>
        <v>0</v>
      </c>
      <c r="U96" s="112"/>
      <c r="V96" s="113"/>
      <c r="Y96" s="315"/>
      <c r="Z96" s="315"/>
      <c r="AA96" s="315"/>
      <c r="AB96" s="315"/>
      <c r="AC96" s="315"/>
    </row>
    <row r="97" spans="1:30" s="114" customFormat="1" ht="6.9" customHeight="1">
      <c r="A97" s="110"/>
      <c r="B97" s="118"/>
      <c r="C97" s="123" t="s">
        <v>218</v>
      </c>
      <c r="D97" s="121"/>
      <c r="E97" s="121"/>
      <c r="F97" s="121"/>
      <c r="G97" s="121"/>
      <c r="H97" s="121"/>
      <c r="I97" s="121"/>
      <c r="J97" s="121"/>
      <c r="K97" s="121"/>
      <c r="L97" s="121"/>
      <c r="M97" s="121"/>
      <c r="N97" s="121"/>
      <c r="O97" s="293">
        <v>0</v>
      </c>
      <c r="P97" s="293">
        <v>0</v>
      </c>
      <c r="Q97" s="294">
        <f t="shared" si="44"/>
        <v>0</v>
      </c>
      <c r="R97" s="293">
        <v>0</v>
      </c>
      <c r="S97" s="293">
        <v>0</v>
      </c>
      <c r="T97" s="294">
        <f t="shared" si="45"/>
        <v>0</v>
      </c>
      <c r="U97" s="112"/>
      <c r="V97" s="117" t="str">
        <f t="shared" ref="V97:V103" si="46">IF(OR(R96=S96,R96&gt;S96),"Correcto","Incorrecto")</f>
        <v>Correcto</v>
      </c>
      <c r="Y97" s="315"/>
      <c r="Z97" s="315"/>
      <c r="AA97" s="315"/>
      <c r="AB97" s="315"/>
      <c r="AC97" s="315"/>
    </row>
    <row r="98" spans="1:30" s="114" customFormat="1" ht="6.9" customHeight="1">
      <c r="A98" s="110"/>
      <c r="B98" s="118"/>
      <c r="C98" s="123" t="s">
        <v>219</v>
      </c>
      <c r="D98" s="121"/>
      <c r="E98" s="121"/>
      <c r="F98" s="121"/>
      <c r="G98" s="121"/>
      <c r="H98" s="121"/>
      <c r="I98" s="121"/>
      <c r="J98" s="121"/>
      <c r="K98" s="121"/>
      <c r="L98" s="121"/>
      <c r="M98" s="121"/>
      <c r="N98" s="121"/>
      <c r="O98" s="293">
        <v>0</v>
      </c>
      <c r="P98" s="293">
        <v>0</v>
      </c>
      <c r="Q98" s="294">
        <f t="shared" si="44"/>
        <v>0</v>
      </c>
      <c r="R98" s="293">
        <v>0</v>
      </c>
      <c r="S98" s="293">
        <v>0</v>
      </c>
      <c r="T98" s="294">
        <f t="shared" si="45"/>
        <v>0</v>
      </c>
      <c r="U98" s="112"/>
      <c r="V98" s="117" t="str">
        <f t="shared" si="46"/>
        <v>Correcto</v>
      </c>
      <c r="Y98" s="315"/>
      <c r="Z98" s="315"/>
      <c r="AA98" s="315"/>
      <c r="AB98" s="315"/>
      <c r="AC98" s="315"/>
    </row>
    <row r="99" spans="1:30" s="114" customFormat="1" ht="6.9" customHeight="1">
      <c r="A99" s="110"/>
      <c r="B99" s="118"/>
      <c r="C99" s="123" t="s">
        <v>220</v>
      </c>
      <c r="D99" s="121"/>
      <c r="E99" s="121"/>
      <c r="F99" s="121"/>
      <c r="G99" s="121"/>
      <c r="H99" s="121"/>
      <c r="I99" s="121"/>
      <c r="J99" s="121"/>
      <c r="K99" s="121"/>
      <c r="L99" s="121"/>
      <c r="M99" s="121"/>
      <c r="N99" s="121"/>
      <c r="O99" s="293">
        <v>0</v>
      </c>
      <c r="P99" s="293">
        <v>0</v>
      </c>
      <c r="Q99" s="294">
        <f t="shared" si="44"/>
        <v>0</v>
      </c>
      <c r="R99" s="293">
        <v>0</v>
      </c>
      <c r="S99" s="293">
        <v>0</v>
      </c>
      <c r="T99" s="294">
        <f t="shared" si="45"/>
        <v>0</v>
      </c>
      <c r="U99" s="112"/>
      <c r="V99" s="117" t="str">
        <f t="shared" si="46"/>
        <v>Correcto</v>
      </c>
      <c r="X99" s="130"/>
      <c r="Y99" s="317"/>
      <c r="Z99" s="317"/>
      <c r="AA99" s="315"/>
      <c r="AB99" s="315"/>
      <c r="AC99" s="317"/>
    </row>
    <row r="100" spans="1:30" s="114" customFormat="1" ht="6.9" customHeight="1">
      <c r="A100" s="110"/>
      <c r="B100" s="118"/>
      <c r="C100" s="123" t="s">
        <v>221</v>
      </c>
      <c r="D100" s="121"/>
      <c r="E100" s="121"/>
      <c r="F100" s="121"/>
      <c r="G100" s="121"/>
      <c r="H100" s="121"/>
      <c r="I100" s="121"/>
      <c r="J100" s="121"/>
      <c r="K100" s="121"/>
      <c r="L100" s="121"/>
      <c r="M100" s="121"/>
      <c r="N100" s="121"/>
      <c r="O100" s="293">
        <v>0</v>
      </c>
      <c r="P100" s="293">
        <v>0</v>
      </c>
      <c r="Q100" s="294">
        <f t="shared" si="44"/>
        <v>0</v>
      </c>
      <c r="R100" s="293">
        <v>0</v>
      </c>
      <c r="S100" s="293">
        <v>0</v>
      </c>
      <c r="T100" s="294">
        <f t="shared" si="45"/>
        <v>0</v>
      </c>
      <c r="U100" s="112"/>
      <c r="V100" s="117" t="str">
        <f t="shared" si="46"/>
        <v>Correcto</v>
      </c>
      <c r="Y100" s="315"/>
      <c r="Z100" s="315"/>
      <c r="AA100" s="315"/>
      <c r="AB100" s="315"/>
      <c r="AC100" s="315"/>
    </row>
    <row r="101" spans="1:30" s="114" customFormat="1" ht="6.9" customHeight="1">
      <c r="A101" s="110"/>
      <c r="B101" s="118"/>
      <c r="C101" s="123" t="s">
        <v>222</v>
      </c>
      <c r="D101" s="121"/>
      <c r="E101" s="121"/>
      <c r="F101" s="121"/>
      <c r="G101" s="121"/>
      <c r="H101" s="121"/>
      <c r="I101" s="121"/>
      <c r="J101" s="121"/>
      <c r="K101" s="121"/>
      <c r="L101" s="121"/>
      <c r="M101" s="121"/>
      <c r="N101" s="121"/>
      <c r="O101" s="293">
        <v>0</v>
      </c>
      <c r="P101" s="293">
        <v>0</v>
      </c>
      <c r="Q101" s="294">
        <f t="shared" si="44"/>
        <v>0</v>
      </c>
      <c r="R101" s="293">
        <v>0</v>
      </c>
      <c r="S101" s="293">
        <v>0</v>
      </c>
      <c r="T101" s="294">
        <f t="shared" si="45"/>
        <v>0</v>
      </c>
      <c r="U101" s="112"/>
      <c r="V101" s="117" t="str">
        <f t="shared" si="46"/>
        <v>Correcto</v>
      </c>
      <c r="Y101" s="315"/>
      <c r="Z101" s="315"/>
      <c r="AA101" s="315"/>
      <c r="AB101" s="315"/>
      <c r="AC101" s="315"/>
    </row>
    <row r="102" spans="1:30" s="114" customFormat="1" ht="6.9" customHeight="1">
      <c r="A102" s="110"/>
      <c r="B102" s="118"/>
      <c r="C102" s="123" t="s">
        <v>223</v>
      </c>
      <c r="D102" s="121"/>
      <c r="E102" s="121"/>
      <c r="F102" s="121"/>
      <c r="G102" s="121"/>
      <c r="H102" s="121"/>
      <c r="I102" s="121"/>
      <c r="J102" s="121"/>
      <c r="K102" s="121"/>
      <c r="L102" s="121"/>
      <c r="M102" s="121"/>
      <c r="N102" s="121"/>
      <c r="O102" s="293">
        <v>0</v>
      </c>
      <c r="P102" s="293">
        <v>0</v>
      </c>
      <c r="Q102" s="294">
        <f t="shared" si="44"/>
        <v>0</v>
      </c>
      <c r="R102" s="293">
        <v>0</v>
      </c>
      <c r="S102" s="293">
        <v>0</v>
      </c>
      <c r="T102" s="294">
        <f t="shared" si="45"/>
        <v>0</v>
      </c>
      <c r="U102" s="112"/>
      <c r="V102" s="117" t="str">
        <f t="shared" si="46"/>
        <v>Correcto</v>
      </c>
      <c r="Y102" s="315"/>
      <c r="Z102" s="315"/>
      <c r="AA102" s="315"/>
      <c r="AB102" s="315"/>
      <c r="AC102" s="315"/>
    </row>
    <row r="103" spans="1:30" s="114" customFormat="1" ht="3.9" customHeight="1" thickBot="1">
      <c r="A103" s="110"/>
      <c r="B103" s="118"/>
      <c r="C103" s="127"/>
      <c r="D103" s="110"/>
      <c r="E103" s="110"/>
      <c r="F103" s="110"/>
      <c r="G103" s="110"/>
      <c r="H103" s="110"/>
      <c r="I103" s="110"/>
      <c r="J103" s="110"/>
      <c r="K103" s="110"/>
      <c r="L103" s="110"/>
      <c r="M103" s="110"/>
      <c r="N103" s="110"/>
      <c r="O103" s="295"/>
      <c r="P103" s="295"/>
      <c r="Q103" s="295"/>
      <c r="R103" s="295"/>
      <c r="S103" s="295"/>
      <c r="T103" s="295"/>
      <c r="U103" s="112"/>
      <c r="V103" s="117" t="str">
        <f t="shared" si="46"/>
        <v>Correcto</v>
      </c>
      <c r="Y103" s="315"/>
      <c r="Z103" s="315"/>
      <c r="AA103" s="315"/>
      <c r="AB103" s="315"/>
      <c r="AC103" s="315"/>
    </row>
    <row r="104" spans="1:30" s="114" customFormat="1" ht="6.9" customHeight="1" thickTop="1">
      <c r="A104" s="131"/>
      <c r="B104" s="132" t="s">
        <v>148</v>
      </c>
      <c r="C104" s="133"/>
      <c r="D104" s="131"/>
      <c r="E104" s="131"/>
      <c r="F104" s="131"/>
      <c r="G104" s="131"/>
      <c r="H104" s="131"/>
      <c r="I104" s="131"/>
      <c r="J104" s="131"/>
      <c r="K104" s="131"/>
      <c r="L104" s="131"/>
      <c r="M104" s="131"/>
      <c r="N104" s="131"/>
      <c r="O104" s="296">
        <f>SUM(O14+O24+O36+O48+O60+O72+O78+O88+O94)</f>
        <v>2526422164</v>
      </c>
      <c r="P104" s="296">
        <f>SUM(P14+P24+P36+P48+P60+P72+P78+P88+P94)</f>
        <v>-3735032.5800000243</v>
      </c>
      <c r="Q104" s="296">
        <f>O104+P104</f>
        <v>2522687131.4200001</v>
      </c>
      <c r="R104" s="296">
        <f>SUM(R14+R24+R36+R48+R60+R72+R78+R88+R94)</f>
        <v>2503707289.5999999</v>
      </c>
      <c r="S104" s="296">
        <f>SUM(S14+S24+S36+S48+S60+S72+S78+S88+S94)</f>
        <v>2502419927.9699998</v>
      </c>
      <c r="T104" s="296">
        <f>Q104-R104</f>
        <v>18979841.820000172</v>
      </c>
      <c r="U104" s="134"/>
      <c r="V104" s="113"/>
      <c r="Y104" s="315"/>
      <c r="Z104" s="315"/>
      <c r="AA104" s="315"/>
      <c r="AB104" s="315"/>
      <c r="AC104" s="315"/>
    </row>
    <row r="105" spans="1:30" s="114" customFormat="1" ht="3.9" customHeight="1">
      <c r="A105" s="110"/>
      <c r="B105" s="118"/>
      <c r="C105" s="127"/>
      <c r="D105" s="110"/>
      <c r="E105" s="110"/>
      <c r="F105" s="110"/>
      <c r="G105" s="110"/>
      <c r="H105" s="110"/>
      <c r="I105" s="110"/>
      <c r="J105" s="110"/>
      <c r="K105" s="110"/>
      <c r="L105" s="110"/>
      <c r="M105" s="110"/>
      <c r="N105" s="110"/>
      <c r="O105" s="135"/>
      <c r="P105" s="135"/>
      <c r="Q105" s="135"/>
      <c r="R105" s="135"/>
      <c r="S105" s="136"/>
      <c r="T105" s="136"/>
      <c r="U105" s="137"/>
      <c r="V105" s="117" t="str">
        <f>IF(OR(R104=S104,R104&gt;S104),"Correcto","Incorrecto")</f>
        <v>Correcto</v>
      </c>
      <c r="Y105" s="315"/>
      <c r="Z105" s="315"/>
      <c r="AA105" s="315"/>
      <c r="AB105" s="315"/>
      <c r="AC105" s="315"/>
    </row>
    <row r="106" spans="1:30" s="114" customFormat="1" ht="3.9" customHeight="1">
      <c r="A106" s="110"/>
      <c r="B106" s="118"/>
      <c r="C106" s="127"/>
      <c r="D106" s="110"/>
      <c r="E106" s="110"/>
      <c r="F106" s="110"/>
      <c r="G106" s="110"/>
      <c r="H106" s="110"/>
      <c r="I106" s="110"/>
      <c r="J106" s="110"/>
      <c r="K106" s="110"/>
      <c r="L106" s="110"/>
      <c r="M106" s="110"/>
      <c r="N106" s="110"/>
      <c r="O106" s="135"/>
      <c r="P106" s="135"/>
      <c r="Q106" s="135"/>
      <c r="R106" s="135"/>
      <c r="S106" s="136"/>
      <c r="T106" s="136"/>
      <c r="U106" s="137"/>
      <c r="V106" s="113"/>
      <c r="Y106" s="315"/>
      <c r="Z106" s="315"/>
      <c r="AA106" s="315"/>
      <c r="AB106" s="315"/>
      <c r="AC106" s="315"/>
    </row>
    <row r="107" spans="1:30" s="114" customFormat="1" ht="3.9" customHeight="1">
      <c r="A107" s="110"/>
      <c r="B107" s="118"/>
      <c r="C107" s="127"/>
      <c r="D107" s="110"/>
      <c r="E107" s="110"/>
      <c r="F107" s="110"/>
      <c r="G107" s="110"/>
      <c r="H107" s="110"/>
      <c r="I107" s="110"/>
      <c r="J107" s="110"/>
      <c r="K107" s="110"/>
      <c r="L107" s="110"/>
      <c r="M107" s="110"/>
      <c r="N107" s="110"/>
      <c r="O107" s="135"/>
      <c r="P107" s="135"/>
      <c r="Q107" s="135"/>
      <c r="R107" s="135"/>
      <c r="S107" s="136"/>
      <c r="T107" s="136"/>
      <c r="U107" s="137"/>
      <c r="V107" s="113"/>
      <c r="Y107" s="315"/>
      <c r="Z107" s="315"/>
      <c r="AA107" s="315"/>
      <c r="AB107" s="315"/>
      <c r="AC107" s="315"/>
    </row>
    <row r="108" spans="1:30" s="114" customFormat="1" ht="6.6">
      <c r="A108" s="110"/>
      <c r="B108" s="329"/>
      <c r="C108" s="329"/>
      <c r="D108" s="329"/>
      <c r="E108" s="329"/>
      <c r="F108" s="329"/>
      <c r="G108" s="329"/>
      <c r="H108" s="332"/>
      <c r="I108" s="332"/>
      <c r="J108" s="332"/>
      <c r="K108" s="332"/>
      <c r="L108" s="332"/>
      <c r="M108" s="332"/>
      <c r="N108" s="332"/>
      <c r="O108" s="332"/>
      <c r="P108" s="135"/>
      <c r="Q108" s="118" t="s">
        <v>253</v>
      </c>
      <c r="R108" s="339"/>
      <c r="S108" s="339"/>
      <c r="T108" s="339"/>
      <c r="U108" s="118"/>
      <c r="V108" s="113"/>
      <c r="Y108" s="315"/>
      <c r="Z108" s="315"/>
      <c r="AA108" s="315"/>
      <c r="AB108" s="315"/>
      <c r="AC108" s="315"/>
      <c r="AD108" s="292"/>
    </row>
    <row r="109" spans="1:30" s="114" customFormat="1" ht="6.6">
      <c r="A109" s="110"/>
      <c r="B109" s="118"/>
      <c r="C109" s="127"/>
      <c r="D109" s="110"/>
      <c r="E109" s="110"/>
      <c r="F109" s="110"/>
      <c r="G109" s="110"/>
      <c r="H109" s="329" t="s">
        <v>382</v>
      </c>
      <c r="I109" s="329"/>
      <c r="J109" s="329"/>
      <c r="K109" s="329"/>
      <c r="L109" s="329"/>
      <c r="M109" s="329"/>
      <c r="N109" s="329"/>
      <c r="O109" s="329"/>
      <c r="P109" s="135"/>
      <c r="Q109" s="118"/>
      <c r="R109" s="338" t="s">
        <v>386</v>
      </c>
      <c r="S109" s="338"/>
      <c r="T109" s="338"/>
      <c r="U109" s="110"/>
      <c r="V109" s="118"/>
      <c r="W109" s="292"/>
      <c r="Y109" s="315"/>
      <c r="Z109" s="315"/>
      <c r="AA109" s="315"/>
      <c r="AB109" s="315"/>
      <c r="AC109" s="315"/>
      <c r="AD109" s="292"/>
    </row>
    <row r="110" spans="1:30" s="114" customFormat="1" ht="8.25" customHeight="1">
      <c r="A110" s="110"/>
      <c r="B110" s="118"/>
      <c r="C110" s="127"/>
      <c r="D110" s="110"/>
      <c r="E110" s="110"/>
      <c r="F110" s="110"/>
      <c r="G110" s="110"/>
      <c r="H110" s="329" t="s">
        <v>383</v>
      </c>
      <c r="I110" s="329"/>
      <c r="J110" s="329"/>
      <c r="K110" s="329"/>
      <c r="L110" s="329"/>
      <c r="M110" s="329"/>
      <c r="N110" s="329"/>
      <c r="O110" s="329"/>
      <c r="P110" s="135"/>
      <c r="Q110" s="135"/>
      <c r="R110" s="338" t="s">
        <v>385</v>
      </c>
      <c r="S110" s="338"/>
      <c r="T110" s="338"/>
      <c r="U110" s="137"/>
      <c r="V110" s="110"/>
      <c r="W110" s="292" t="s">
        <v>252</v>
      </c>
      <c r="Y110" s="315"/>
      <c r="Z110" s="315"/>
      <c r="AA110" s="315"/>
      <c r="AB110" s="315"/>
      <c r="AC110" s="315"/>
    </row>
    <row r="111" spans="1:30" s="130" customFormat="1" ht="6.15" customHeight="1">
      <c r="A111" s="138"/>
      <c r="B111" s="139" t="s">
        <v>256</v>
      </c>
      <c r="C111" s="140"/>
      <c r="D111" s="140"/>
      <c r="E111" s="140"/>
      <c r="F111" s="140"/>
      <c r="G111" s="140"/>
      <c r="H111" s="140"/>
      <c r="I111" s="140"/>
      <c r="J111" s="140"/>
      <c r="K111" s="140"/>
      <c r="L111" s="140"/>
      <c r="M111" s="140"/>
      <c r="N111" s="140"/>
      <c r="O111" s="141"/>
      <c r="P111" s="141"/>
      <c r="Q111" s="141"/>
      <c r="R111" s="141"/>
      <c r="S111" s="141"/>
      <c r="T111" s="141"/>
      <c r="U111" s="140"/>
      <c r="V111" s="113"/>
      <c r="W111" s="114"/>
      <c r="X111" s="114"/>
      <c r="Y111" s="315"/>
      <c r="Z111" s="315"/>
      <c r="AA111" s="315"/>
      <c r="AB111" s="315"/>
      <c r="AC111" s="315"/>
    </row>
    <row r="112" spans="1:30" s="114" customFormat="1" ht="6.9" customHeight="1">
      <c r="A112" s="118" t="s">
        <v>224</v>
      </c>
      <c r="B112" s="110"/>
      <c r="C112" s="110"/>
      <c r="D112" s="110"/>
      <c r="E112" s="110"/>
      <c r="F112" s="110"/>
      <c r="G112" s="110"/>
      <c r="H112" s="110"/>
      <c r="I112" s="110"/>
      <c r="J112" s="110"/>
      <c r="K112" s="110"/>
      <c r="L112" s="110"/>
      <c r="M112" s="110"/>
      <c r="N112" s="110"/>
      <c r="O112" s="136"/>
      <c r="P112" s="136"/>
      <c r="Q112" s="136"/>
      <c r="R112" s="136"/>
      <c r="S112" s="136"/>
      <c r="T112" s="89"/>
      <c r="U112" s="137"/>
      <c r="V112" s="129"/>
      <c r="W112" s="130"/>
      <c r="Y112" s="315"/>
      <c r="Z112" s="315"/>
      <c r="AA112" s="315"/>
      <c r="AB112" s="315"/>
      <c r="AC112" s="315"/>
    </row>
    <row r="113" spans="22:29" s="62" customFormat="1" ht="6.9" customHeight="1">
      <c r="V113" s="113"/>
      <c r="W113" s="114"/>
      <c r="X113" s="114"/>
      <c r="Y113" s="315"/>
      <c r="Z113" s="315"/>
      <c r="AA113" s="315"/>
      <c r="AB113" s="315"/>
      <c r="AC113" s="315"/>
    </row>
    <row r="114" spans="22:29" s="62" customFormat="1" ht="12" customHeight="1">
      <c r="X114" s="292"/>
      <c r="Y114" s="286"/>
      <c r="Z114" s="286"/>
      <c r="AA114" s="286"/>
      <c r="AB114" s="286"/>
      <c r="AC114" s="286"/>
    </row>
    <row r="115" spans="22:29" s="62" customFormat="1" ht="12" customHeight="1">
      <c r="X115" s="292"/>
      <c r="Y115" s="286"/>
      <c r="Z115" s="286"/>
      <c r="AA115" s="286"/>
      <c r="AB115" s="286"/>
      <c r="AC115" s="286"/>
    </row>
    <row r="116" spans="22:29" s="62" customFormat="1" ht="12" customHeight="1">
      <c r="X116" s="114"/>
      <c r="Y116" s="315"/>
      <c r="Z116" s="315"/>
      <c r="AA116" s="315"/>
      <c r="AB116" s="315"/>
      <c r="AC116" s="315"/>
    </row>
    <row r="117" spans="22:29" s="62" customFormat="1" ht="12" customHeight="1">
      <c r="X117" s="130"/>
      <c r="Y117" s="317"/>
      <c r="Z117" s="317"/>
      <c r="AA117" s="317"/>
      <c r="AB117" s="317"/>
      <c r="AC117" s="317"/>
    </row>
    <row r="118" spans="22:29" s="62" customFormat="1" ht="12" customHeight="1">
      <c r="X118" s="114"/>
      <c r="Y118" s="315"/>
      <c r="Z118" s="315"/>
      <c r="AA118" s="315"/>
      <c r="AB118" s="315"/>
      <c r="AC118" s="315"/>
    </row>
    <row r="119" spans="22:29" s="62" customFormat="1" ht="12" customHeight="1">
      <c r="Y119" s="244"/>
      <c r="Z119" s="244"/>
      <c r="AA119" s="244"/>
      <c r="AB119" s="244"/>
      <c r="AC119" s="244"/>
    </row>
    <row r="120" spans="22:29" s="62" customFormat="1" ht="12" customHeight="1">
      <c r="Y120" s="244"/>
      <c r="Z120" s="244"/>
      <c r="AA120" s="244"/>
      <c r="AB120" s="244"/>
      <c r="AC120" s="244"/>
    </row>
    <row r="121" spans="22:29" s="62" customFormat="1" ht="12" customHeight="1">
      <c r="Y121" s="244"/>
      <c r="Z121" s="244"/>
      <c r="AA121" s="244"/>
      <c r="AB121" s="244"/>
      <c r="AC121" s="244"/>
    </row>
    <row r="122" spans="22:29" s="62" customFormat="1" ht="12" customHeight="1">
      <c r="Y122" s="244"/>
      <c r="Z122" s="244"/>
      <c r="AA122" s="244"/>
      <c r="AB122" s="244"/>
      <c r="AC122" s="244"/>
    </row>
    <row r="123" spans="22:29" s="62" customFormat="1" ht="12" customHeight="1">
      <c r="Y123" s="244"/>
      <c r="Z123" s="244"/>
      <c r="AA123" s="244"/>
      <c r="AB123" s="244"/>
      <c r="AC123" s="244"/>
    </row>
    <row r="124" spans="22:29" s="62" customFormat="1" ht="12" customHeight="1">
      <c r="Y124" s="244"/>
      <c r="Z124" s="244"/>
      <c r="AA124" s="244"/>
      <c r="AB124" s="244"/>
      <c r="AC124" s="244"/>
    </row>
    <row r="125" spans="22:29" s="62" customFormat="1" ht="12" customHeight="1">
      <c r="Y125" s="244"/>
      <c r="Z125" s="244"/>
      <c r="AA125" s="244"/>
      <c r="AB125" s="244"/>
      <c r="AC125" s="244"/>
    </row>
    <row r="126" spans="22:29" s="62" customFormat="1" ht="12" customHeight="1">
      <c r="Y126" s="244"/>
      <c r="Z126" s="244"/>
      <c r="AA126" s="244"/>
      <c r="AB126" s="244"/>
      <c r="AC126" s="244"/>
    </row>
    <row r="127" spans="22:29" s="62" customFormat="1" ht="12" customHeight="1">
      <c r="Y127" s="244"/>
      <c r="Z127" s="244"/>
      <c r="AA127" s="244"/>
      <c r="AB127" s="244"/>
      <c r="AC127" s="244"/>
    </row>
    <row r="128" spans="22:29" s="62" customFormat="1" ht="12" customHeight="1">
      <c r="Y128" s="244"/>
      <c r="Z128" s="244"/>
      <c r="AA128" s="244"/>
      <c r="AB128" s="244"/>
      <c r="AC128" s="244"/>
    </row>
    <row r="129" spans="22:29" s="58" customFormat="1" ht="10.8">
      <c r="V129" s="62"/>
      <c r="W129" s="62"/>
      <c r="X129" s="62"/>
      <c r="Y129" s="244"/>
      <c r="Z129" s="244"/>
      <c r="AA129" s="244"/>
      <c r="AB129" s="244"/>
      <c r="AC129" s="244"/>
    </row>
    <row r="130" spans="22:29" s="58" customFormat="1" ht="10.8">
      <c r="X130" s="62"/>
      <c r="Y130" s="244"/>
      <c r="Z130" s="244"/>
      <c r="AA130" s="244"/>
      <c r="AB130" s="244"/>
      <c r="AC130" s="244"/>
    </row>
    <row r="131" spans="22:29" s="58" customFormat="1" ht="10.8">
      <c r="X131" s="62"/>
      <c r="Y131" s="244"/>
      <c r="Z131" s="244"/>
      <c r="AA131" s="244"/>
      <c r="AB131" s="244"/>
      <c r="AC131" s="244"/>
    </row>
    <row r="132" spans="22:29" s="58" customFormat="1" ht="10.8">
      <c r="X132" s="62"/>
      <c r="Y132" s="244"/>
      <c r="Z132" s="244"/>
      <c r="AA132" s="244"/>
      <c r="AB132" s="244"/>
      <c r="AC132" s="244"/>
    </row>
    <row r="133" spans="22:29" s="58" customFormat="1" ht="10.8">
      <c r="X133" s="62"/>
      <c r="Y133" s="244"/>
      <c r="Z133" s="244"/>
      <c r="AA133" s="244"/>
      <c r="AB133" s="244"/>
      <c r="AC133" s="244"/>
    </row>
    <row r="134" spans="22:29" s="58" customFormat="1" ht="10.8">
      <c r="X134" s="62"/>
      <c r="Y134" s="244"/>
      <c r="Z134" s="244"/>
      <c r="AA134" s="244"/>
      <c r="AB134" s="244"/>
      <c r="AC134" s="244"/>
    </row>
    <row r="135" spans="22:29" s="58" customFormat="1" ht="10.8">
      <c r="Y135" s="242"/>
      <c r="Z135" s="242"/>
      <c r="AA135" s="242"/>
      <c r="AB135" s="242"/>
      <c r="AC135" s="242"/>
    </row>
    <row r="136" spans="22:29" s="58" customFormat="1" ht="10.8">
      <c r="Y136" s="242"/>
      <c r="Z136" s="242"/>
      <c r="AA136" s="242"/>
      <c r="AB136" s="242"/>
      <c r="AC136" s="242"/>
    </row>
    <row r="137" spans="22:29" s="58" customFormat="1" ht="10.8">
      <c r="Y137" s="242"/>
      <c r="Z137" s="242"/>
      <c r="AA137" s="242"/>
      <c r="AB137" s="242"/>
      <c r="AC137" s="242"/>
    </row>
    <row r="138" spans="22:29" s="58" customFormat="1" ht="10.8">
      <c r="Y138" s="242"/>
      <c r="Z138" s="242"/>
      <c r="AA138" s="242"/>
      <c r="AB138" s="242"/>
      <c r="AC138" s="242"/>
    </row>
    <row r="139" spans="22:29" s="58" customFormat="1" ht="10.8">
      <c r="Y139" s="242"/>
      <c r="Z139" s="242"/>
      <c r="AA139" s="242"/>
      <c r="AB139" s="242"/>
      <c r="AC139" s="242"/>
    </row>
    <row r="140" spans="22:29" s="58" customFormat="1" ht="10.8">
      <c r="Y140" s="242"/>
      <c r="Z140" s="242"/>
      <c r="AA140" s="242"/>
      <c r="AB140" s="242"/>
      <c r="AC140" s="242"/>
    </row>
    <row r="141" spans="22:29" s="58" customFormat="1" ht="10.8">
      <c r="Y141" s="242"/>
      <c r="Z141" s="242"/>
      <c r="AA141" s="242"/>
      <c r="AB141" s="242"/>
      <c r="AC141" s="242"/>
    </row>
    <row r="142" spans="22:29" s="58" customFormat="1" ht="10.8">
      <c r="Y142" s="242"/>
      <c r="Z142" s="242"/>
      <c r="AA142" s="242"/>
      <c r="AB142" s="242"/>
      <c r="AC142" s="242"/>
    </row>
    <row r="143" spans="22:29" s="58" customFormat="1" ht="10.8">
      <c r="Y143" s="242"/>
      <c r="Z143" s="242"/>
      <c r="AA143" s="242"/>
      <c r="AB143" s="242"/>
      <c r="AC143" s="242"/>
    </row>
    <row r="144" spans="22:29" s="58" customFormat="1" ht="10.8">
      <c r="Y144" s="242"/>
      <c r="Z144" s="242"/>
      <c r="AA144" s="242"/>
      <c r="AB144" s="242"/>
      <c r="AC144" s="242"/>
    </row>
    <row r="145" spans="25:29" s="58" customFormat="1" ht="10.8">
      <c r="Y145" s="242"/>
      <c r="Z145" s="242"/>
      <c r="AA145" s="242"/>
      <c r="AB145" s="242"/>
      <c r="AC145" s="242"/>
    </row>
    <row r="146" spans="25:29" s="58" customFormat="1" ht="10.8">
      <c r="Y146" s="242"/>
      <c r="Z146" s="242"/>
      <c r="AA146" s="242"/>
      <c r="AB146" s="242"/>
      <c r="AC146" s="242"/>
    </row>
    <row r="147" spans="25:29" s="58" customFormat="1" ht="10.8">
      <c r="Y147" s="242"/>
      <c r="Z147" s="242"/>
      <c r="AA147" s="242"/>
      <c r="AB147" s="242"/>
      <c r="AC147" s="242"/>
    </row>
    <row r="148" spans="25:29" s="58" customFormat="1" ht="10.8">
      <c r="Y148" s="242"/>
      <c r="Z148" s="242"/>
      <c r="AA148" s="242"/>
      <c r="AB148" s="242"/>
      <c r="AC148" s="242"/>
    </row>
    <row r="149" spans="25:29" s="58" customFormat="1" ht="10.8">
      <c r="Y149" s="242"/>
      <c r="Z149" s="242"/>
      <c r="AA149" s="242"/>
      <c r="AB149" s="242"/>
      <c r="AC149" s="242"/>
    </row>
    <row r="150" spans="25:29" s="58" customFormat="1" ht="10.8">
      <c r="Y150" s="242"/>
      <c r="Z150" s="242"/>
      <c r="AA150" s="242"/>
      <c r="AB150" s="242"/>
      <c r="AC150" s="242"/>
    </row>
    <row r="151" spans="25:29" s="58" customFormat="1" ht="10.8">
      <c r="Y151" s="242"/>
      <c r="Z151" s="242"/>
      <c r="AA151" s="242"/>
      <c r="AB151" s="242"/>
      <c r="AC151" s="242"/>
    </row>
    <row r="152" spans="25:29" s="58" customFormat="1" ht="10.8">
      <c r="Y152" s="242"/>
      <c r="Z152" s="242"/>
      <c r="AA152" s="242"/>
      <c r="AB152" s="242"/>
      <c r="AC152" s="242"/>
    </row>
    <row r="153" spans="25:29" s="58" customFormat="1" ht="10.8">
      <c r="Y153" s="242"/>
      <c r="Z153" s="242"/>
      <c r="AA153" s="242"/>
      <c r="AB153" s="242"/>
      <c r="AC153" s="242"/>
    </row>
    <row r="154" spans="25:29" s="58" customFormat="1" ht="10.8">
      <c r="Y154" s="242"/>
      <c r="Z154" s="242"/>
      <c r="AA154" s="242"/>
      <c r="AB154" s="242"/>
      <c r="AC154" s="242"/>
    </row>
    <row r="155" spans="25:29" s="58" customFormat="1" ht="10.8">
      <c r="Y155" s="242"/>
      <c r="Z155" s="242"/>
      <c r="AA155" s="242"/>
      <c r="AB155" s="242"/>
      <c r="AC155" s="242"/>
    </row>
    <row r="156" spans="25:29" s="58" customFormat="1" ht="10.8">
      <c r="Y156" s="242"/>
      <c r="Z156" s="242"/>
      <c r="AA156" s="242"/>
      <c r="AB156" s="242"/>
      <c r="AC156" s="242"/>
    </row>
    <row r="157" spans="25:29" s="58" customFormat="1" ht="10.8">
      <c r="Y157" s="242"/>
      <c r="Z157" s="242"/>
      <c r="AA157" s="242"/>
      <c r="AB157" s="242"/>
      <c r="AC157" s="242"/>
    </row>
    <row r="158" spans="25:29" s="58" customFormat="1" ht="10.8">
      <c r="Y158" s="242"/>
      <c r="Z158" s="242"/>
      <c r="AA158" s="242"/>
      <c r="AB158" s="242"/>
      <c r="AC158" s="242"/>
    </row>
    <row r="159" spans="25:29" s="58" customFormat="1" ht="10.8">
      <c r="Y159" s="242"/>
      <c r="Z159" s="242"/>
      <c r="AA159" s="242"/>
      <c r="AB159" s="242"/>
      <c r="AC159" s="242"/>
    </row>
    <row r="160" spans="25:29" s="58" customFormat="1" ht="10.8">
      <c r="Y160" s="242"/>
      <c r="Z160" s="242"/>
      <c r="AA160" s="242"/>
      <c r="AB160" s="242"/>
      <c r="AC160" s="242"/>
    </row>
    <row r="161" spans="25:29" s="58" customFormat="1" ht="10.8">
      <c r="Y161" s="242"/>
      <c r="Z161" s="242"/>
      <c r="AA161" s="242"/>
      <c r="AB161" s="242"/>
      <c r="AC161" s="242"/>
    </row>
    <row r="162" spans="25:29" s="58" customFormat="1" ht="10.8">
      <c r="Y162" s="242"/>
      <c r="Z162" s="242"/>
      <c r="AA162" s="242"/>
      <c r="AB162" s="242"/>
      <c r="AC162" s="242"/>
    </row>
    <row r="163" spans="25:29" s="58" customFormat="1" ht="10.8">
      <c r="Y163" s="242"/>
      <c r="Z163" s="242"/>
      <c r="AA163" s="242"/>
      <c r="AB163" s="242"/>
      <c r="AC163" s="242"/>
    </row>
    <row r="164" spans="25:29" s="58" customFormat="1" ht="10.8">
      <c r="Y164" s="242"/>
      <c r="Z164" s="242"/>
      <c r="AA164" s="242"/>
      <c r="AB164" s="242"/>
      <c r="AC164" s="242"/>
    </row>
    <row r="165" spans="25:29" s="58" customFormat="1" ht="10.8">
      <c r="Y165" s="242"/>
      <c r="Z165" s="242"/>
      <c r="AA165" s="242"/>
      <c r="AB165" s="242"/>
      <c r="AC165" s="242"/>
    </row>
    <row r="166" spans="25:29" s="58" customFormat="1" ht="10.8">
      <c r="Y166" s="242"/>
      <c r="Z166" s="242"/>
      <c r="AA166" s="242"/>
      <c r="AB166" s="242"/>
      <c r="AC166" s="242"/>
    </row>
    <row r="167" spans="25:29" s="58" customFormat="1" ht="10.8">
      <c r="Y167" s="242"/>
      <c r="Z167" s="242"/>
      <c r="AA167" s="242"/>
      <c r="AB167" s="242"/>
      <c r="AC167" s="242"/>
    </row>
    <row r="168" spans="25:29" s="58" customFormat="1" ht="10.8">
      <c r="Y168" s="242"/>
      <c r="Z168" s="242"/>
      <c r="AA168" s="242"/>
      <c r="AB168" s="242"/>
      <c r="AC168" s="242"/>
    </row>
    <row r="169" spans="25:29" s="58" customFormat="1" ht="10.8">
      <c r="Y169" s="242"/>
      <c r="Z169" s="242"/>
      <c r="AA169" s="242"/>
      <c r="AB169" s="242"/>
      <c r="AC169" s="242"/>
    </row>
    <row r="170" spans="25:29" s="58" customFormat="1" ht="10.8">
      <c r="Y170" s="242"/>
      <c r="Z170" s="242"/>
      <c r="AA170" s="242"/>
      <c r="AB170" s="242"/>
      <c r="AC170" s="242"/>
    </row>
    <row r="171" spans="25:29" s="58" customFormat="1" ht="10.8">
      <c r="Y171" s="242"/>
      <c r="Z171" s="242"/>
      <c r="AA171" s="242"/>
      <c r="AB171" s="242"/>
      <c r="AC171" s="242"/>
    </row>
    <row r="172" spans="25:29" s="58" customFormat="1" ht="10.8">
      <c r="Y172" s="242"/>
      <c r="Z172" s="242"/>
      <c r="AA172" s="242"/>
      <c r="AB172" s="242"/>
      <c r="AC172" s="242"/>
    </row>
    <row r="173" spans="25:29" s="58" customFormat="1" ht="10.8">
      <c r="Y173" s="242"/>
      <c r="Z173" s="242"/>
      <c r="AA173" s="242"/>
      <c r="AB173" s="242"/>
      <c r="AC173" s="242"/>
    </row>
    <row r="174" spans="25:29" s="58" customFormat="1" ht="10.8">
      <c r="Y174" s="242"/>
      <c r="Z174" s="242"/>
      <c r="AA174" s="242"/>
      <c r="AB174" s="242"/>
      <c r="AC174" s="242"/>
    </row>
    <row r="175" spans="25:29" s="58" customFormat="1" ht="10.8">
      <c r="Y175" s="242"/>
      <c r="Z175" s="242"/>
      <c r="AA175" s="242"/>
      <c r="AB175" s="242"/>
      <c r="AC175" s="242"/>
    </row>
    <row r="176" spans="25:29" s="58" customFormat="1" ht="10.8">
      <c r="Y176" s="242"/>
      <c r="Z176" s="242"/>
      <c r="AA176" s="242"/>
      <c r="AB176" s="242"/>
      <c r="AC176" s="242"/>
    </row>
    <row r="177" spans="25:29" s="58" customFormat="1" ht="10.8">
      <c r="Y177" s="242"/>
      <c r="Z177" s="242"/>
      <c r="AA177" s="242"/>
      <c r="AB177" s="242"/>
      <c r="AC177" s="242"/>
    </row>
    <row r="178" spans="25:29" s="58" customFormat="1" ht="10.8">
      <c r="Y178" s="242"/>
      <c r="Z178" s="242"/>
      <c r="AA178" s="242"/>
      <c r="AB178" s="242"/>
      <c r="AC178" s="242"/>
    </row>
    <row r="179" spans="25:29" s="58" customFormat="1" ht="10.8">
      <c r="Y179" s="242"/>
      <c r="Z179" s="242"/>
      <c r="AA179" s="242"/>
      <c r="AB179" s="242"/>
      <c r="AC179" s="242"/>
    </row>
    <row r="180" spans="25:29" s="58" customFormat="1" ht="10.8">
      <c r="Y180" s="242"/>
      <c r="Z180" s="242"/>
      <c r="AA180" s="242"/>
      <c r="AB180" s="242"/>
      <c r="AC180" s="242"/>
    </row>
    <row r="181" spans="25:29" s="58" customFormat="1" ht="10.8">
      <c r="Y181" s="242"/>
      <c r="Z181" s="242"/>
      <c r="AA181" s="242"/>
      <c r="AB181" s="242"/>
      <c r="AC181" s="242"/>
    </row>
    <row r="182" spans="25:29" s="58" customFormat="1" ht="10.8">
      <c r="Y182" s="242"/>
      <c r="Z182" s="242"/>
      <c r="AA182" s="242"/>
      <c r="AB182" s="242"/>
      <c r="AC182" s="242"/>
    </row>
    <row r="183" spans="25:29" s="58" customFormat="1" ht="10.8">
      <c r="Y183" s="242"/>
      <c r="Z183" s="242"/>
      <c r="AA183" s="242"/>
      <c r="AB183" s="242"/>
      <c r="AC183" s="242"/>
    </row>
    <row r="184" spans="25:29" s="58" customFormat="1" ht="10.8">
      <c r="Y184" s="242"/>
      <c r="Z184" s="242"/>
      <c r="AA184" s="242"/>
      <c r="AB184" s="242"/>
      <c r="AC184" s="242"/>
    </row>
    <row r="185" spans="25:29" s="58" customFormat="1" ht="10.8">
      <c r="Y185" s="242"/>
      <c r="Z185" s="242"/>
      <c r="AA185" s="242"/>
      <c r="AB185" s="242"/>
      <c r="AC185" s="242"/>
    </row>
    <row r="186" spans="25:29" s="58" customFormat="1" ht="10.8">
      <c r="Y186" s="242"/>
      <c r="Z186" s="242"/>
      <c r="AA186" s="242"/>
      <c r="AB186" s="242"/>
      <c r="AC186" s="242"/>
    </row>
    <row r="187" spans="25:29" s="58" customFormat="1" ht="10.8">
      <c r="Y187" s="242"/>
      <c r="Z187" s="242"/>
      <c r="AA187" s="242"/>
      <c r="AB187" s="242"/>
      <c r="AC187" s="242"/>
    </row>
    <row r="188" spans="25:29" s="58" customFormat="1" ht="10.8">
      <c r="Y188" s="242"/>
      <c r="Z188" s="242"/>
      <c r="AA188" s="242"/>
      <c r="AB188" s="242"/>
      <c r="AC188" s="242"/>
    </row>
    <row r="189" spans="25:29" s="58" customFormat="1" ht="10.8">
      <c r="Y189" s="242"/>
      <c r="Z189" s="242"/>
      <c r="AA189" s="242"/>
      <c r="AB189" s="242"/>
      <c r="AC189" s="242"/>
    </row>
    <row r="190" spans="25:29" s="58" customFormat="1" ht="10.8">
      <c r="Y190" s="242"/>
      <c r="Z190" s="242"/>
      <c r="AA190" s="242"/>
      <c r="AB190" s="242"/>
      <c r="AC190" s="242"/>
    </row>
    <row r="191" spans="25:29" s="58" customFormat="1" ht="10.8">
      <c r="Y191" s="242"/>
      <c r="Z191" s="242"/>
      <c r="AA191" s="242"/>
      <c r="AB191" s="242"/>
      <c r="AC191" s="242"/>
    </row>
    <row r="192" spans="25:29" s="58" customFormat="1" ht="10.8">
      <c r="Y192" s="242"/>
      <c r="Z192" s="242"/>
      <c r="AA192" s="242"/>
      <c r="AB192" s="242"/>
      <c r="AC192" s="242"/>
    </row>
    <row r="193" spans="25:29" s="58" customFormat="1" ht="10.8">
      <c r="Y193" s="242"/>
      <c r="Z193" s="242"/>
      <c r="AA193" s="242"/>
      <c r="AB193" s="242"/>
      <c r="AC193" s="242"/>
    </row>
    <row r="194" spans="25:29" s="58" customFormat="1" ht="10.8">
      <c r="Y194" s="242"/>
      <c r="Z194" s="242"/>
      <c r="AA194" s="242"/>
      <c r="AB194" s="242"/>
      <c r="AC194" s="242"/>
    </row>
    <row r="195" spans="25:29" s="58" customFormat="1" ht="10.8">
      <c r="Y195" s="242"/>
      <c r="Z195" s="242"/>
      <c r="AA195" s="242"/>
      <c r="AB195" s="242"/>
      <c r="AC195" s="242"/>
    </row>
    <row r="196" spans="25:29" s="58" customFormat="1" ht="10.8">
      <c r="Y196" s="242"/>
      <c r="Z196" s="242"/>
      <c r="AA196" s="242"/>
      <c r="AB196" s="242"/>
      <c r="AC196" s="242"/>
    </row>
    <row r="197" spans="25:29" s="58" customFormat="1" ht="10.8">
      <c r="Y197" s="242"/>
      <c r="Z197" s="242"/>
      <c r="AA197" s="242"/>
      <c r="AB197" s="242"/>
      <c r="AC197" s="242"/>
    </row>
    <row r="198" spans="25:29" s="58" customFormat="1" ht="10.8">
      <c r="Y198" s="242"/>
      <c r="Z198" s="242"/>
      <c r="AA198" s="242"/>
      <c r="AB198" s="242"/>
      <c r="AC198" s="242"/>
    </row>
    <row r="199" spans="25:29" s="58" customFormat="1" ht="10.8">
      <c r="Y199" s="242"/>
      <c r="Z199" s="242"/>
      <c r="AA199" s="242"/>
      <c r="AB199" s="242"/>
      <c r="AC199" s="242"/>
    </row>
    <row r="200" spans="25:29" s="58" customFormat="1" ht="10.8">
      <c r="Y200" s="242"/>
      <c r="Z200" s="242"/>
      <c r="AA200" s="242"/>
      <c r="AB200" s="242"/>
      <c r="AC200" s="242"/>
    </row>
    <row r="201" spans="25:29" s="58" customFormat="1" ht="10.8">
      <c r="Y201" s="242"/>
      <c r="Z201" s="242"/>
      <c r="AA201" s="242"/>
      <c r="AB201" s="242"/>
      <c r="AC201" s="242"/>
    </row>
    <row r="202" spans="25:29" s="58" customFormat="1" ht="10.8">
      <c r="Y202" s="242"/>
      <c r="Z202" s="242"/>
      <c r="AA202" s="242"/>
      <c r="AB202" s="242"/>
      <c r="AC202" s="242"/>
    </row>
    <row r="203" spans="25:29" s="58" customFormat="1" ht="10.8">
      <c r="Y203" s="242"/>
      <c r="Z203" s="242"/>
      <c r="AA203" s="242"/>
      <c r="AB203" s="242"/>
      <c r="AC203" s="242"/>
    </row>
    <row r="204" spans="25:29" s="58" customFormat="1" ht="10.8">
      <c r="Y204" s="242"/>
      <c r="Z204" s="242"/>
      <c r="AA204" s="242"/>
      <c r="AB204" s="242"/>
      <c r="AC204" s="242"/>
    </row>
    <row r="205" spans="25:29" s="58" customFormat="1" ht="10.8">
      <c r="Y205" s="242"/>
      <c r="Z205" s="242"/>
      <c r="AA205" s="242"/>
      <c r="AB205" s="242"/>
      <c r="AC205" s="242"/>
    </row>
    <row r="206" spans="25:29" s="58" customFormat="1" ht="10.8">
      <c r="Y206" s="242"/>
      <c r="Z206" s="242"/>
      <c r="AA206" s="242"/>
      <c r="AB206" s="242"/>
      <c r="AC206" s="242"/>
    </row>
    <row r="207" spans="25:29" s="58" customFormat="1" ht="10.8">
      <c r="Y207" s="242"/>
      <c r="Z207" s="242"/>
      <c r="AA207" s="242"/>
      <c r="AB207" s="242"/>
      <c r="AC207" s="242"/>
    </row>
    <row r="208" spans="25:29" s="58" customFormat="1" ht="10.8">
      <c r="Y208" s="242"/>
      <c r="Z208" s="242"/>
      <c r="AA208" s="242"/>
      <c r="AB208" s="242"/>
      <c r="AC208" s="242"/>
    </row>
    <row r="209" spans="25:29" s="58" customFormat="1" ht="10.8">
      <c r="Y209" s="242"/>
      <c r="Z209" s="242"/>
      <c r="AA209" s="242"/>
      <c r="AB209" s="242"/>
      <c r="AC209" s="242"/>
    </row>
    <row r="210" spans="25:29" s="58" customFormat="1" ht="10.8">
      <c r="Y210" s="242"/>
      <c r="Z210" s="242"/>
      <c r="AA210" s="242"/>
      <c r="AB210" s="242"/>
      <c r="AC210" s="242"/>
    </row>
    <row r="211" spans="25:29" s="58" customFormat="1" ht="10.8">
      <c r="Y211" s="242"/>
      <c r="Z211" s="242"/>
      <c r="AA211" s="242"/>
      <c r="AB211" s="242"/>
      <c r="AC211" s="242"/>
    </row>
    <row r="212" spans="25:29" s="58" customFormat="1" ht="10.8">
      <c r="Y212" s="242"/>
      <c r="Z212" s="242"/>
      <c r="AA212" s="242"/>
      <c r="AB212" s="242"/>
      <c r="AC212" s="242"/>
    </row>
    <row r="213" spans="25:29" s="58" customFormat="1" ht="10.8">
      <c r="Y213" s="242"/>
      <c r="Z213" s="242"/>
      <c r="AA213" s="242"/>
      <c r="AB213" s="242"/>
      <c r="AC213" s="242"/>
    </row>
    <row r="214" spans="25:29" s="58" customFormat="1" ht="10.8">
      <c r="Y214" s="242"/>
      <c r="Z214" s="242"/>
      <c r="AA214" s="242"/>
      <c r="AB214" s="242"/>
      <c r="AC214" s="242"/>
    </row>
    <row r="215" spans="25:29" s="58" customFormat="1" ht="10.8">
      <c r="Y215" s="242"/>
      <c r="Z215" s="242"/>
      <c r="AA215" s="242"/>
      <c r="AB215" s="242"/>
      <c r="AC215" s="242"/>
    </row>
    <row r="216" spans="25:29" s="58" customFormat="1" ht="10.8">
      <c r="Y216" s="242"/>
      <c r="Z216" s="242"/>
      <c r="AA216" s="242"/>
      <c r="AB216" s="242"/>
      <c r="AC216" s="242"/>
    </row>
    <row r="217" spans="25:29" s="58" customFormat="1" ht="10.8">
      <c r="Y217" s="242"/>
      <c r="Z217" s="242"/>
      <c r="AA217" s="242"/>
      <c r="AB217" s="242"/>
      <c r="AC217" s="242"/>
    </row>
    <row r="218" spans="25:29" s="58" customFormat="1" ht="10.8">
      <c r="Y218" s="242"/>
      <c r="Z218" s="242"/>
      <c r="AA218" s="242"/>
      <c r="AB218" s="242"/>
      <c r="AC218" s="242"/>
    </row>
    <row r="219" spans="25:29" s="58" customFormat="1" ht="10.8">
      <c r="Y219" s="242"/>
      <c r="Z219" s="242"/>
      <c r="AA219" s="242"/>
      <c r="AB219" s="242"/>
      <c r="AC219" s="242"/>
    </row>
    <row r="220" spans="25:29" s="58" customFormat="1" ht="10.8">
      <c r="Y220" s="242"/>
      <c r="Z220" s="242"/>
      <c r="AA220" s="242"/>
      <c r="AB220" s="242"/>
      <c r="AC220" s="242"/>
    </row>
    <row r="221" spans="25:29" s="58" customFormat="1" ht="10.8">
      <c r="Y221" s="242"/>
      <c r="Z221" s="242"/>
      <c r="AA221" s="242"/>
      <c r="AB221" s="242"/>
      <c r="AC221" s="242"/>
    </row>
    <row r="222" spans="25:29" s="58" customFormat="1" ht="10.8">
      <c r="Y222" s="242"/>
      <c r="Z222" s="242"/>
      <c r="AA222" s="242"/>
      <c r="AB222" s="242"/>
      <c r="AC222" s="242"/>
    </row>
    <row r="223" spans="25:29" s="58" customFormat="1" ht="10.8">
      <c r="Y223" s="242"/>
      <c r="Z223" s="242"/>
      <c r="AA223" s="242"/>
      <c r="AB223" s="242"/>
      <c r="AC223" s="242"/>
    </row>
    <row r="224" spans="25:29" s="58" customFormat="1" ht="10.8">
      <c r="Y224" s="242"/>
      <c r="Z224" s="242"/>
      <c r="AA224" s="242"/>
      <c r="AB224" s="242"/>
      <c r="AC224" s="242"/>
    </row>
    <row r="225" spans="25:29" s="58" customFormat="1" ht="10.8">
      <c r="Y225" s="242"/>
      <c r="Z225" s="242"/>
      <c r="AA225" s="242"/>
      <c r="AB225" s="242"/>
      <c r="AC225" s="242"/>
    </row>
    <row r="226" spans="25:29" s="58" customFormat="1" ht="10.8">
      <c r="Y226" s="242"/>
      <c r="Z226" s="242"/>
      <c r="AA226" s="242"/>
      <c r="AB226" s="242"/>
      <c r="AC226" s="242"/>
    </row>
    <row r="227" spans="25:29" s="58" customFormat="1" ht="10.8">
      <c r="Y227" s="242"/>
      <c r="Z227" s="242"/>
      <c r="AA227" s="242"/>
      <c r="AB227" s="242"/>
      <c r="AC227" s="242"/>
    </row>
    <row r="228" spans="25:29" s="58" customFormat="1" ht="10.8">
      <c r="Y228" s="242"/>
      <c r="Z228" s="242"/>
      <c r="AA228" s="242"/>
      <c r="AB228" s="242"/>
      <c r="AC228" s="242"/>
    </row>
    <row r="229" spans="25:29" s="58" customFormat="1" ht="10.8">
      <c r="Y229" s="242"/>
      <c r="Z229" s="242"/>
      <c r="AA229" s="242"/>
      <c r="AB229" s="242"/>
      <c r="AC229" s="242"/>
    </row>
    <row r="230" spans="25:29" s="58" customFormat="1" ht="10.8">
      <c r="Y230" s="242"/>
      <c r="Z230" s="242"/>
      <c r="AA230" s="242"/>
      <c r="AB230" s="242"/>
      <c r="AC230" s="242"/>
    </row>
    <row r="231" spans="25:29" s="58" customFormat="1" ht="10.8">
      <c r="Y231" s="242"/>
      <c r="Z231" s="242"/>
      <c r="AA231" s="242"/>
      <c r="AB231" s="242"/>
      <c r="AC231" s="242"/>
    </row>
    <row r="232" spans="25:29" s="58" customFormat="1" ht="10.8">
      <c r="Y232" s="242"/>
      <c r="Z232" s="242"/>
      <c r="AA232" s="242"/>
      <c r="AB232" s="242"/>
      <c r="AC232" s="242"/>
    </row>
    <row r="233" spans="25:29" s="58" customFormat="1" ht="10.8">
      <c r="Y233" s="242"/>
      <c r="Z233" s="242"/>
      <c r="AA233" s="242"/>
      <c r="AB233" s="242"/>
      <c r="AC233" s="242"/>
    </row>
    <row r="234" spans="25:29" s="58" customFormat="1" ht="10.8">
      <c r="Y234" s="242"/>
      <c r="Z234" s="242"/>
      <c r="AA234" s="242"/>
      <c r="AB234" s="242"/>
      <c r="AC234" s="242"/>
    </row>
    <row r="235" spans="25:29" s="58" customFormat="1" ht="10.8">
      <c r="Y235" s="242"/>
      <c r="Z235" s="242"/>
      <c r="AA235" s="242"/>
      <c r="AB235" s="242"/>
      <c r="AC235" s="242"/>
    </row>
    <row r="236" spans="25:29" s="58" customFormat="1" ht="10.8">
      <c r="Y236" s="242"/>
      <c r="Z236" s="242"/>
      <c r="AA236" s="242"/>
      <c r="AB236" s="242"/>
      <c r="AC236" s="242"/>
    </row>
    <row r="237" spans="25:29" s="58" customFormat="1" ht="10.8">
      <c r="Y237" s="242"/>
      <c r="Z237" s="242"/>
      <c r="AA237" s="242"/>
      <c r="AB237" s="242"/>
      <c r="AC237" s="242"/>
    </row>
    <row r="238" spans="25:29" s="58" customFormat="1" ht="10.8">
      <c r="Y238" s="242"/>
      <c r="Z238" s="242"/>
      <c r="AA238" s="242"/>
      <c r="AB238" s="242"/>
      <c r="AC238" s="242"/>
    </row>
    <row r="239" spans="25:29" s="58" customFormat="1" ht="10.8">
      <c r="Y239" s="242"/>
      <c r="Z239" s="242"/>
      <c r="AA239" s="242"/>
      <c r="AB239" s="242"/>
      <c r="AC239" s="242"/>
    </row>
    <row r="240" spans="25:29" s="58" customFormat="1" ht="10.8">
      <c r="Y240" s="242"/>
      <c r="Z240" s="242"/>
      <c r="AA240" s="242"/>
      <c r="AB240" s="242"/>
      <c r="AC240" s="242"/>
    </row>
    <row r="241" spans="25:29" s="58" customFormat="1" ht="10.8">
      <c r="Y241" s="242"/>
      <c r="Z241" s="242"/>
      <c r="AA241" s="242"/>
      <c r="AB241" s="242"/>
      <c r="AC241" s="242"/>
    </row>
    <row r="242" spans="25:29" s="58" customFormat="1" ht="10.8">
      <c r="Y242" s="242"/>
      <c r="Z242" s="242"/>
      <c r="AA242" s="242"/>
      <c r="AB242" s="242"/>
      <c r="AC242" s="242"/>
    </row>
    <row r="243" spans="25:29" s="58" customFormat="1" ht="10.8">
      <c r="Y243" s="242"/>
      <c r="Z243" s="242"/>
      <c r="AA243" s="242"/>
      <c r="AB243" s="242"/>
      <c r="AC243" s="242"/>
    </row>
    <row r="244" spans="25:29" s="58" customFormat="1" ht="10.8">
      <c r="Y244" s="242"/>
      <c r="Z244" s="242"/>
      <c r="AA244" s="242"/>
      <c r="AB244" s="242"/>
      <c r="AC244" s="242"/>
    </row>
    <row r="245" spans="25:29" s="58" customFormat="1" ht="10.8">
      <c r="Y245" s="242"/>
      <c r="Z245" s="242"/>
      <c r="AA245" s="242"/>
      <c r="AB245" s="242"/>
      <c r="AC245" s="242"/>
    </row>
    <row r="246" spans="25:29" s="58" customFormat="1" ht="10.8">
      <c r="Y246" s="242"/>
      <c r="Z246" s="242"/>
      <c r="AA246" s="242"/>
      <c r="AB246" s="242"/>
      <c r="AC246" s="242"/>
    </row>
    <row r="247" spans="25:29" s="58" customFormat="1" ht="10.8">
      <c r="Y247" s="242"/>
      <c r="Z247" s="242"/>
      <c r="AA247" s="242"/>
      <c r="AB247" s="242"/>
      <c r="AC247" s="242"/>
    </row>
    <row r="248" spans="25:29" s="58" customFormat="1" ht="10.8">
      <c r="Y248" s="242"/>
      <c r="Z248" s="242"/>
      <c r="AA248" s="242"/>
      <c r="AB248" s="242"/>
      <c r="AC248" s="242"/>
    </row>
    <row r="249" spans="25:29" s="58" customFormat="1" ht="10.8">
      <c r="Y249" s="242"/>
      <c r="Z249" s="242"/>
      <c r="AA249" s="242"/>
      <c r="AB249" s="242"/>
      <c r="AC249" s="242"/>
    </row>
    <row r="250" spans="25:29" s="58" customFormat="1" ht="10.8">
      <c r="Y250" s="242"/>
      <c r="Z250" s="242"/>
      <c r="AA250" s="242"/>
      <c r="AB250" s="242"/>
      <c r="AC250" s="242"/>
    </row>
    <row r="251" spans="25:29" s="58" customFormat="1" ht="10.8">
      <c r="Y251" s="242"/>
      <c r="Z251" s="242"/>
      <c r="AA251" s="242"/>
      <c r="AB251" s="242"/>
      <c r="AC251" s="242"/>
    </row>
    <row r="252" spans="25:29" s="58" customFormat="1" ht="10.8">
      <c r="Y252" s="242"/>
      <c r="Z252" s="242"/>
      <c r="AA252" s="242"/>
      <c r="AB252" s="242"/>
      <c r="AC252" s="242"/>
    </row>
    <row r="253" spans="25:29" s="58" customFormat="1" ht="10.8">
      <c r="Y253" s="242"/>
      <c r="Z253" s="242"/>
      <c r="AA253" s="242"/>
      <c r="AB253" s="242"/>
      <c r="AC253" s="242"/>
    </row>
    <row r="254" spans="25:29" s="58" customFormat="1" ht="10.8">
      <c r="Y254" s="242"/>
      <c r="Z254" s="242"/>
      <c r="AA254" s="242"/>
      <c r="AB254" s="242"/>
      <c r="AC254" s="242"/>
    </row>
    <row r="255" spans="25:29" s="58" customFormat="1" ht="10.8">
      <c r="Y255" s="242"/>
      <c r="Z255" s="242"/>
      <c r="AA255" s="242"/>
      <c r="AB255" s="242"/>
      <c r="AC255" s="242"/>
    </row>
    <row r="256" spans="25:29" s="58" customFormat="1" ht="10.8">
      <c r="Y256" s="242"/>
      <c r="Z256" s="242"/>
      <c r="AA256" s="242"/>
      <c r="AB256" s="242"/>
      <c r="AC256" s="242"/>
    </row>
    <row r="257" spans="25:29" s="58" customFormat="1" ht="10.8">
      <c r="Y257" s="242"/>
      <c r="Z257" s="242"/>
      <c r="AA257" s="242"/>
      <c r="AB257" s="242"/>
      <c r="AC257" s="242"/>
    </row>
    <row r="258" spans="25:29" s="58" customFormat="1" ht="10.8">
      <c r="Y258" s="242"/>
      <c r="Z258" s="242"/>
      <c r="AA258" s="242"/>
      <c r="AB258" s="242"/>
      <c r="AC258" s="242"/>
    </row>
    <row r="259" spans="25:29" s="58" customFormat="1" ht="10.8">
      <c r="Y259" s="242"/>
      <c r="Z259" s="242"/>
      <c r="AA259" s="242"/>
      <c r="AB259" s="242"/>
      <c r="AC259" s="242"/>
    </row>
    <row r="260" spans="25:29" s="58" customFormat="1" ht="10.8">
      <c r="Y260" s="242"/>
      <c r="Z260" s="242"/>
      <c r="AA260" s="242"/>
      <c r="AB260" s="242"/>
      <c r="AC260" s="242"/>
    </row>
    <row r="261" spans="25:29" s="58" customFormat="1" ht="10.8">
      <c r="Y261" s="242"/>
      <c r="Z261" s="242"/>
      <c r="AA261" s="242"/>
      <c r="AB261" s="242"/>
      <c r="AC261" s="242"/>
    </row>
    <row r="262" spans="25:29" s="58" customFormat="1" ht="10.8">
      <c r="Y262" s="242"/>
      <c r="Z262" s="242"/>
      <c r="AA262" s="242"/>
      <c r="AB262" s="242"/>
      <c r="AC262" s="242"/>
    </row>
    <row r="263" spans="25:29" s="58" customFormat="1" ht="10.8">
      <c r="Y263" s="242"/>
      <c r="Z263" s="242"/>
      <c r="AA263" s="242"/>
      <c r="AB263" s="242"/>
      <c r="AC263" s="242"/>
    </row>
    <row r="264" spans="25:29" s="58" customFormat="1" ht="10.8">
      <c r="Y264" s="242"/>
      <c r="Z264" s="242"/>
      <c r="AA264" s="242"/>
      <c r="AB264" s="242"/>
      <c r="AC264" s="242"/>
    </row>
    <row r="265" spans="25:29" s="58" customFormat="1" ht="10.8">
      <c r="Y265" s="242"/>
      <c r="Z265" s="242"/>
      <c r="AA265" s="242"/>
      <c r="AB265" s="242"/>
      <c r="AC265" s="242"/>
    </row>
    <row r="266" spans="25:29" s="58" customFormat="1" ht="10.8">
      <c r="Y266" s="242"/>
      <c r="Z266" s="242"/>
      <c r="AA266" s="242"/>
      <c r="AB266" s="242"/>
      <c r="AC266" s="242"/>
    </row>
    <row r="267" spans="25:29" s="58" customFormat="1" ht="10.8">
      <c r="Y267" s="242"/>
      <c r="Z267" s="242"/>
      <c r="AA267" s="242"/>
      <c r="AB267" s="242"/>
      <c r="AC267" s="242"/>
    </row>
    <row r="268" spans="25:29" s="58" customFormat="1" ht="10.8">
      <c r="Y268" s="242"/>
      <c r="Z268" s="242"/>
      <c r="AA268" s="242"/>
      <c r="AB268" s="242"/>
      <c r="AC268" s="242"/>
    </row>
    <row r="269" spans="25:29" s="58" customFormat="1" ht="10.8">
      <c r="Y269" s="242"/>
      <c r="Z269" s="242"/>
      <c r="AA269" s="242"/>
      <c r="AB269" s="242"/>
      <c r="AC269" s="242"/>
    </row>
    <row r="270" spans="25:29" s="58" customFormat="1" ht="10.8">
      <c r="Y270" s="242"/>
      <c r="Z270" s="242"/>
      <c r="AA270" s="242"/>
      <c r="AB270" s="242"/>
      <c r="AC270" s="242"/>
    </row>
    <row r="271" spans="25:29" s="58" customFormat="1" ht="10.8">
      <c r="Y271" s="242"/>
      <c r="Z271" s="242"/>
      <c r="AA271" s="242"/>
      <c r="AB271" s="242"/>
      <c r="AC271" s="242"/>
    </row>
    <row r="272" spans="25:29" s="58" customFormat="1" ht="10.8">
      <c r="Y272" s="242"/>
      <c r="Z272" s="242"/>
      <c r="AA272" s="242"/>
      <c r="AB272" s="242"/>
      <c r="AC272" s="242"/>
    </row>
    <row r="273" spans="25:29" s="58" customFormat="1" ht="10.8">
      <c r="Y273" s="242"/>
      <c r="Z273" s="242"/>
      <c r="AA273" s="242"/>
      <c r="AB273" s="242"/>
      <c r="AC273" s="242"/>
    </row>
    <row r="274" spans="25:29" s="58" customFormat="1" ht="10.8">
      <c r="Y274" s="242"/>
      <c r="Z274" s="242"/>
      <c r="AA274" s="242"/>
      <c r="AB274" s="242"/>
      <c r="AC274" s="242"/>
    </row>
    <row r="275" spans="25:29" s="58" customFormat="1" ht="10.8">
      <c r="Y275" s="242"/>
      <c r="Z275" s="242"/>
      <c r="AA275" s="242"/>
      <c r="AB275" s="242"/>
      <c r="AC275" s="242"/>
    </row>
    <row r="276" spans="25:29" s="58" customFormat="1" ht="10.8">
      <c r="Y276" s="242"/>
      <c r="Z276" s="242"/>
      <c r="AA276" s="242"/>
      <c r="AB276" s="242"/>
      <c r="AC276" s="242"/>
    </row>
    <row r="277" spans="25:29" s="58" customFormat="1" ht="10.8">
      <c r="Y277" s="242"/>
      <c r="Z277" s="242"/>
      <c r="AA277" s="242"/>
      <c r="AB277" s="242"/>
      <c r="AC277" s="242"/>
    </row>
    <row r="278" spans="25:29" s="58" customFormat="1" ht="10.8">
      <c r="Y278" s="242"/>
      <c r="Z278" s="242"/>
      <c r="AA278" s="242"/>
      <c r="AB278" s="242"/>
      <c r="AC278" s="242"/>
    </row>
    <row r="279" spans="25:29" s="58" customFormat="1" ht="10.8">
      <c r="Y279" s="242"/>
      <c r="Z279" s="242"/>
      <c r="AA279" s="242"/>
      <c r="AB279" s="242"/>
      <c r="AC279" s="242"/>
    </row>
    <row r="280" spans="25:29" s="58" customFormat="1" ht="10.8">
      <c r="Y280" s="242"/>
      <c r="Z280" s="242"/>
      <c r="AA280" s="242"/>
      <c r="AB280" s="242"/>
      <c r="AC280" s="242"/>
    </row>
    <row r="281" spans="25:29" s="58" customFormat="1" ht="10.8">
      <c r="Y281" s="242"/>
      <c r="Z281" s="242"/>
      <c r="AA281" s="242"/>
      <c r="AB281" s="242"/>
      <c r="AC281" s="242"/>
    </row>
    <row r="282" spans="25:29" s="58" customFormat="1" ht="10.8">
      <c r="Y282" s="242"/>
      <c r="Z282" s="242"/>
      <c r="AA282" s="242"/>
      <c r="AB282" s="242"/>
      <c r="AC282" s="242"/>
    </row>
    <row r="283" spans="25:29" s="58" customFormat="1" ht="10.8">
      <c r="Y283" s="242"/>
      <c r="Z283" s="242"/>
      <c r="AA283" s="242"/>
      <c r="AB283" s="242"/>
      <c r="AC283" s="242"/>
    </row>
    <row r="284" spans="25:29" s="58" customFormat="1" ht="10.8">
      <c r="Y284" s="242"/>
      <c r="Z284" s="242"/>
      <c r="AA284" s="242"/>
      <c r="AB284" s="242"/>
      <c r="AC284" s="242"/>
    </row>
    <row r="285" spans="25:29" s="58" customFormat="1" ht="10.8">
      <c r="Y285" s="242"/>
      <c r="Z285" s="242"/>
      <c r="AA285" s="242"/>
      <c r="AB285" s="242"/>
      <c r="AC285" s="242"/>
    </row>
    <row r="286" spans="25:29" s="58" customFormat="1" ht="10.8">
      <c r="Y286" s="242"/>
      <c r="Z286" s="242"/>
      <c r="AA286" s="242"/>
      <c r="AB286" s="242"/>
      <c r="AC286" s="242"/>
    </row>
    <row r="287" spans="25:29" s="58" customFormat="1" ht="10.8">
      <c r="Y287" s="242"/>
      <c r="Z287" s="242"/>
      <c r="AA287" s="242"/>
      <c r="AB287" s="242"/>
      <c r="AC287" s="242"/>
    </row>
    <row r="288" spans="25:29" s="58" customFormat="1" ht="10.8">
      <c r="Y288" s="242"/>
      <c r="Z288" s="242"/>
      <c r="AA288" s="242"/>
      <c r="AB288" s="242"/>
      <c r="AC288" s="242"/>
    </row>
    <row r="289" spans="25:29" s="58" customFormat="1" ht="10.8">
      <c r="Y289" s="242"/>
      <c r="Z289" s="242"/>
      <c r="AA289" s="242"/>
      <c r="AB289" s="242"/>
      <c r="AC289" s="242"/>
    </row>
    <row r="290" spans="25:29" s="58" customFormat="1" ht="10.8">
      <c r="Y290" s="242"/>
      <c r="Z290" s="242"/>
      <c r="AA290" s="242"/>
      <c r="AB290" s="242"/>
      <c r="AC290" s="242"/>
    </row>
    <row r="291" spans="25:29" s="58" customFormat="1" ht="10.8">
      <c r="Y291" s="242"/>
      <c r="Z291" s="242"/>
      <c r="AA291" s="242"/>
      <c r="AB291" s="242"/>
      <c r="AC291" s="242"/>
    </row>
    <row r="292" spans="25:29" s="58" customFormat="1" ht="10.8">
      <c r="Y292" s="242"/>
      <c r="Z292" s="242"/>
      <c r="AA292" s="242"/>
      <c r="AB292" s="242"/>
      <c r="AC292" s="242"/>
    </row>
    <row r="293" spans="25:29" s="58" customFormat="1" ht="10.8">
      <c r="Y293" s="242"/>
      <c r="Z293" s="242"/>
      <c r="AA293" s="242"/>
      <c r="AB293" s="242"/>
      <c r="AC293" s="242"/>
    </row>
    <row r="294" spans="25:29" s="58" customFormat="1" ht="10.8">
      <c r="Y294" s="242"/>
      <c r="Z294" s="242"/>
      <c r="AA294" s="242"/>
      <c r="AB294" s="242"/>
      <c r="AC294" s="242"/>
    </row>
    <row r="295" spans="25:29" s="58" customFormat="1" ht="10.8">
      <c r="Y295" s="242"/>
      <c r="Z295" s="242"/>
      <c r="AA295" s="242"/>
      <c r="AB295" s="242"/>
      <c r="AC295" s="242"/>
    </row>
    <row r="296" spans="25:29" s="58" customFormat="1" ht="10.8">
      <c r="Y296" s="242"/>
      <c r="Z296" s="242"/>
      <c r="AA296" s="242"/>
      <c r="AB296" s="242"/>
      <c r="AC296" s="242"/>
    </row>
    <row r="297" spans="25:29" s="58" customFormat="1" ht="10.8">
      <c r="Y297" s="242"/>
      <c r="Z297" s="242"/>
      <c r="AA297" s="242"/>
      <c r="AB297" s="242"/>
      <c r="AC297" s="242"/>
    </row>
    <row r="298" spans="25:29" s="58" customFormat="1" ht="10.8">
      <c r="Y298" s="242"/>
      <c r="Z298" s="242"/>
      <c r="AA298" s="242"/>
      <c r="AB298" s="242"/>
      <c r="AC298" s="242"/>
    </row>
    <row r="299" spans="25:29" s="58" customFormat="1" ht="10.8">
      <c r="Y299" s="242"/>
      <c r="Z299" s="242"/>
      <c r="AA299" s="242"/>
      <c r="AB299" s="242"/>
      <c r="AC299" s="242"/>
    </row>
    <row r="300" spans="25:29" s="58" customFormat="1" ht="10.8">
      <c r="Y300" s="242"/>
      <c r="Z300" s="242"/>
      <c r="AA300" s="242"/>
      <c r="AB300" s="242"/>
      <c r="AC300" s="242"/>
    </row>
    <row r="301" spans="25:29" s="58" customFormat="1" ht="10.8">
      <c r="Y301" s="242"/>
      <c r="Z301" s="242"/>
      <c r="AA301" s="242"/>
      <c r="AB301" s="242"/>
      <c r="AC301" s="242"/>
    </row>
    <row r="302" spans="25:29" s="58" customFormat="1" ht="10.8">
      <c r="Y302" s="242"/>
      <c r="Z302" s="242"/>
      <c r="AA302" s="242"/>
      <c r="AB302" s="242"/>
      <c r="AC302" s="242"/>
    </row>
    <row r="303" spans="25:29" s="58" customFormat="1" ht="10.8">
      <c r="Y303" s="242"/>
      <c r="Z303" s="242"/>
      <c r="AA303" s="242"/>
      <c r="AB303" s="242"/>
      <c r="AC303" s="242"/>
    </row>
    <row r="304" spans="25:29" s="58" customFormat="1" ht="10.8">
      <c r="Y304" s="242"/>
      <c r="Z304" s="242"/>
      <c r="AA304" s="242"/>
      <c r="AB304" s="242"/>
      <c r="AC304" s="242"/>
    </row>
    <row r="305" spans="25:29" s="58" customFormat="1" ht="10.8">
      <c r="Y305" s="242"/>
      <c r="Z305" s="242"/>
      <c r="AA305" s="242"/>
      <c r="AB305" s="242"/>
      <c r="AC305" s="242"/>
    </row>
    <row r="306" spans="25:29" s="58" customFormat="1" ht="10.8">
      <c r="Y306" s="242"/>
      <c r="Z306" s="242"/>
      <c r="AA306" s="242"/>
      <c r="AB306" s="242"/>
      <c r="AC306" s="242"/>
    </row>
    <row r="307" spans="25:29" s="58" customFormat="1" ht="10.8">
      <c r="Y307" s="242"/>
      <c r="Z307" s="242"/>
      <c r="AA307" s="242"/>
      <c r="AB307" s="242"/>
      <c r="AC307" s="242"/>
    </row>
    <row r="308" spans="25:29" s="58" customFormat="1" ht="10.8">
      <c r="Y308" s="242"/>
      <c r="Z308" s="242"/>
      <c r="AA308" s="242"/>
      <c r="AB308" s="242"/>
      <c r="AC308" s="242"/>
    </row>
    <row r="309" spans="25:29" s="58" customFormat="1" ht="10.8">
      <c r="Y309" s="242"/>
      <c r="Z309" s="242"/>
      <c r="AA309" s="242"/>
      <c r="AB309" s="242"/>
      <c r="AC309" s="242"/>
    </row>
    <row r="310" spans="25:29" s="58" customFormat="1" ht="10.8">
      <c r="Y310" s="242"/>
      <c r="Z310" s="242"/>
      <c r="AA310" s="242"/>
      <c r="AB310" s="242"/>
      <c r="AC310" s="242"/>
    </row>
    <row r="311" spans="25:29" s="58" customFormat="1" ht="10.8">
      <c r="Y311" s="242"/>
      <c r="Z311" s="242"/>
      <c r="AA311" s="242"/>
      <c r="AB311" s="242"/>
      <c r="AC311" s="242"/>
    </row>
    <row r="312" spans="25:29" s="58" customFormat="1" ht="10.8">
      <c r="Y312" s="242"/>
      <c r="Z312" s="242"/>
      <c r="AA312" s="242"/>
      <c r="AB312" s="242"/>
      <c r="AC312" s="242"/>
    </row>
    <row r="313" spans="25:29" s="58" customFormat="1" ht="10.8">
      <c r="Y313" s="242"/>
      <c r="Z313" s="242"/>
      <c r="AA313" s="242"/>
      <c r="AB313" s="242"/>
      <c r="AC313" s="242"/>
    </row>
    <row r="314" spans="25:29" s="58" customFormat="1" ht="10.8">
      <c r="Y314" s="242"/>
      <c r="Z314" s="242"/>
      <c r="AA314" s="242"/>
      <c r="AB314" s="242"/>
      <c r="AC314" s="242"/>
    </row>
    <row r="315" spans="25:29" s="58" customFormat="1" ht="10.8">
      <c r="Y315" s="242"/>
      <c r="Z315" s="242"/>
      <c r="AA315" s="242"/>
      <c r="AB315" s="242"/>
      <c r="AC315" s="242"/>
    </row>
    <row r="316" spans="25:29" s="58" customFormat="1" ht="10.8">
      <c r="Y316" s="242"/>
      <c r="Z316" s="242"/>
      <c r="AA316" s="242"/>
      <c r="AB316" s="242"/>
      <c r="AC316" s="242"/>
    </row>
    <row r="317" spans="25:29" s="58" customFormat="1" ht="10.8">
      <c r="Y317" s="242"/>
      <c r="Z317" s="242"/>
      <c r="AA317" s="242"/>
      <c r="AB317" s="242"/>
      <c r="AC317" s="242"/>
    </row>
    <row r="318" spans="25:29" s="58" customFormat="1" ht="10.8">
      <c r="Y318" s="242"/>
      <c r="Z318" s="242"/>
      <c r="AA318" s="242"/>
      <c r="AB318" s="242"/>
      <c r="AC318" s="242"/>
    </row>
    <row r="319" spans="25:29" s="58" customFormat="1" ht="10.8">
      <c r="Y319" s="242"/>
      <c r="Z319" s="242"/>
      <c r="AA319" s="242"/>
      <c r="AB319" s="242"/>
      <c r="AC319" s="242"/>
    </row>
    <row r="320" spans="25:29" s="58" customFormat="1" ht="10.8">
      <c r="Y320" s="242"/>
      <c r="Z320" s="242"/>
      <c r="AA320" s="242"/>
      <c r="AB320" s="242"/>
      <c r="AC320" s="242"/>
    </row>
    <row r="321" spans="25:29" s="58" customFormat="1" ht="10.8">
      <c r="Y321" s="242"/>
      <c r="Z321" s="242"/>
      <c r="AA321" s="242"/>
      <c r="AB321" s="242"/>
      <c r="AC321" s="242"/>
    </row>
    <row r="322" spans="25:29" s="58" customFormat="1" ht="10.8">
      <c r="Y322" s="242"/>
      <c r="Z322" s="242"/>
      <c r="AA322" s="242"/>
      <c r="AB322" s="242"/>
      <c r="AC322" s="242"/>
    </row>
    <row r="323" spans="25:29" s="58" customFormat="1" ht="10.8">
      <c r="Y323" s="242"/>
      <c r="Z323" s="242"/>
      <c r="AA323" s="242"/>
      <c r="AB323" s="242"/>
      <c r="AC323" s="242"/>
    </row>
    <row r="324" spans="25:29" s="58" customFormat="1" ht="10.8">
      <c r="Y324" s="242"/>
      <c r="Z324" s="242"/>
      <c r="AA324" s="242"/>
      <c r="AB324" s="242"/>
      <c r="AC324" s="242"/>
    </row>
    <row r="325" spans="25:29" s="58" customFormat="1" ht="10.8">
      <c r="Y325" s="242"/>
      <c r="Z325" s="242"/>
      <c r="AA325" s="242"/>
      <c r="AB325" s="242"/>
      <c r="AC325" s="242"/>
    </row>
    <row r="326" spans="25:29" s="58" customFormat="1" ht="10.8">
      <c r="Y326" s="242"/>
      <c r="Z326" s="242"/>
      <c r="AA326" s="242"/>
      <c r="AB326" s="242"/>
      <c r="AC326" s="242"/>
    </row>
    <row r="327" spans="25:29" s="58" customFormat="1" ht="10.8">
      <c r="Y327" s="242"/>
      <c r="Z327" s="242"/>
      <c r="AA327" s="242"/>
      <c r="AB327" s="242"/>
      <c r="AC327" s="242"/>
    </row>
    <row r="328" spans="25:29" s="58" customFormat="1" ht="10.8">
      <c r="Y328" s="242"/>
      <c r="Z328" s="242"/>
      <c r="AA328" s="242"/>
      <c r="AB328" s="242"/>
      <c r="AC328" s="242"/>
    </row>
    <row r="329" spans="25:29" s="58" customFormat="1" ht="10.8">
      <c r="Y329" s="242"/>
      <c r="Z329" s="242"/>
      <c r="AA329" s="242"/>
      <c r="AB329" s="242"/>
      <c r="AC329" s="242"/>
    </row>
    <row r="330" spans="25:29" s="58" customFormat="1" ht="10.8">
      <c r="Y330" s="242"/>
      <c r="Z330" s="242"/>
      <c r="AA330" s="242"/>
      <c r="AB330" s="242"/>
      <c r="AC330" s="242"/>
    </row>
    <row r="331" spans="25:29" s="58" customFormat="1" ht="10.8">
      <c r="Y331" s="242"/>
      <c r="Z331" s="242"/>
      <c r="AA331" s="242"/>
      <c r="AB331" s="242"/>
      <c r="AC331" s="242"/>
    </row>
    <row r="332" spans="25:29" s="58" customFormat="1" ht="10.8">
      <c r="Y332" s="242"/>
      <c r="Z332" s="242"/>
      <c r="AA332" s="242"/>
      <c r="AB332" s="242"/>
      <c r="AC332" s="242"/>
    </row>
    <row r="333" spans="25:29" s="58" customFormat="1" ht="10.8">
      <c r="Y333" s="242"/>
      <c r="Z333" s="242"/>
      <c r="AA333" s="242"/>
      <c r="AB333" s="242"/>
      <c r="AC333" s="242"/>
    </row>
    <row r="334" spans="25:29" s="58" customFormat="1" ht="10.8">
      <c r="Y334" s="242"/>
      <c r="Z334" s="242"/>
      <c r="AA334" s="242"/>
      <c r="AB334" s="242"/>
      <c r="AC334" s="242"/>
    </row>
    <row r="335" spans="25:29" s="58" customFormat="1" ht="10.8">
      <c r="Y335" s="242"/>
      <c r="Z335" s="242"/>
      <c r="AA335" s="242"/>
      <c r="AB335" s="242"/>
      <c r="AC335" s="242"/>
    </row>
    <row r="336" spans="25:29" s="58" customFormat="1" ht="10.8">
      <c r="Y336" s="242"/>
      <c r="Z336" s="242"/>
      <c r="AA336" s="242"/>
      <c r="AB336" s="242"/>
      <c r="AC336" s="242"/>
    </row>
    <row r="337" spans="25:29" s="58" customFormat="1" ht="10.8">
      <c r="Y337" s="242"/>
      <c r="Z337" s="242"/>
      <c r="AA337" s="242"/>
      <c r="AB337" s="242"/>
      <c r="AC337" s="242"/>
    </row>
    <row r="338" spans="25:29" s="58" customFormat="1" ht="10.8">
      <c r="Y338" s="242"/>
      <c r="Z338" s="242"/>
      <c r="AA338" s="242"/>
      <c r="AB338" s="242"/>
      <c r="AC338" s="242"/>
    </row>
    <row r="339" spans="25:29" s="58" customFormat="1" ht="10.8">
      <c r="Y339" s="242"/>
      <c r="Z339" s="242"/>
      <c r="AA339" s="242"/>
      <c r="AB339" s="242"/>
      <c r="AC339" s="242"/>
    </row>
    <row r="340" spans="25:29" s="58" customFormat="1" ht="10.8">
      <c r="Y340" s="242"/>
      <c r="Z340" s="242"/>
      <c r="AA340" s="242"/>
      <c r="AB340" s="242"/>
      <c r="AC340" s="242"/>
    </row>
    <row r="341" spans="25:29" s="58" customFormat="1" ht="10.8">
      <c r="Y341" s="242"/>
      <c r="Z341" s="242"/>
      <c r="AA341" s="242"/>
      <c r="AB341" s="242"/>
      <c r="AC341" s="242"/>
    </row>
    <row r="342" spans="25:29" s="58" customFormat="1" ht="10.8">
      <c r="Y342" s="242"/>
      <c r="Z342" s="242"/>
      <c r="AA342" s="242"/>
      <c r="AB342" s="242"/>
      <c r="AC342" s="242"/>
    </row>
    <row r="343" spans="25:29" s="58" customFormat="1" ht="10.8">
      <c r="Y343" s="242"/>
      <c r="Z343" s="242"/>
      <c r="AA343" s="242"/>
      <c r="AB343" s="242"/>
      <c r="AC343" s="242"/>
    </row>
    <row r="344" spans="25:29" s="58" customFormat="1" ht="10.8">
      <c r="Y344" s="242"/>
      <c r="Z344" s="242"/>
      <c r="AA344" s="242"/>
      <c r="AB344" s="242"/>
      <c r="AC344" s="242"/>
    </row>
    <row r="345" spans="25:29" s="58" customFormat="1" ht="10.8">
      <c r="Y345" s="242"/>
      <c r="Z345" s="242"/>
      <c r="AA345" s="242"/>
      <c r="AB345" s="242"/>
      <c r="AC345" s="242"/>
    </row>
    <row r="346" spans="25:29" s="58" customFormat="1" ht="10.8">
      <c r="Y346" s="242"/>
      <c r="Z346" s="242"/>
      <c r="AA346" s="242"/>
      <c r="AB346" s="242"/>
      <c r="AC346" s="242"/>
    </row>
    <row r="347" spans="25:29" s="58" customFormat="1" ht="10.8">
      <c r="Y347" s="242"/>
      <c r="Z347" s="242"/>
      <c r="AA347" s="242"/>
      <c r="AB347" s="242"/>
      <c r="AC347" s="242"/>
    </row>
    <row r="348" spans="25:29" s="58" customFormat="1" ht="10.8">
      <c r="Y348" s="242"/>
      <c r="Z348" s="242"/>
      <c r="AA348" s="242"/>
      <c r="AB348" s="242"/>
      <c r="AC348" s="242"/>
    </row>
    <row r="349" spans="25:29" s="58" customFormat="1" ht="10.8">
      <c r="Y349" s="242"/>
      <c r="Z349" s="242"/>
      <c r="AA349" s="242"/>
      <c r="AB349" s="242"/>
      <c r="AC349" s="242"/>
    </row>
    <row r="350" spans="25:29" s="58" customFormat="1" ht="10.8">
      <c r="Y350" s="242"/>
      <c r="Z350" s="242"/>
      <c r="AA350" s="242"/>
      <c r="AB350" s="242"/>
      <c r="AC350" s="242"/>
    </row>
    <row r="351" spans="25:29" s="58" customFormat="1" ht="10.8">
      <c r="Y351" s="242"/>
      <c r="Z351" s="242"/>
      <c r="AA351" s="242"/>
      <c r="AB351" s="242"/>
      <c r="AC351" s="242"/>
    </row>
    <row r="352" spans="25:29" s="58" customFormat="1" ht="10.8">
      <c r="Y352" s="242"/>
      <c r="Z352" s="242"/>
      <c r="AA352" s="242"/>
      <c r="AB352" s="242"/>
      <c r="AC352" s="242"/>
    </row>
    <row r="353" spans="25:29" s="58" customFormat="1" ht="10.8">
      <c r="Y353" s="242"/>
      <c r="Z353" s="242"/>
      <c r="AA353" s="242"/>
      <c r="AB353" s="242"/>
      <c r="AC353" s="242"/>
    </row>
    <row r="354" spans="25:29" s="58" customFormat="1" ht="10.8">
      <c r="Y354" s="242"/>
      <c r="Z354" s="242"/>
      <c r="AA354" s="242"/>
      <c r="AB354" s="242"/>
      <c r="AC354" s="242"/>
    </row>
    <row r="355" spans="25:29" s="58" customFormat="1" ht="10.8">
      <c r="Y355" s="242"/>
      <c r="Z355" s="242"/>
      <c r="AA355" s="242"/>
      <c r="AB355" s="242"/>
      <c r="AC355" s="242"/>
    </row>
    <row r="356" spans="25:29" s="58" customFormat="1" ht="10.8">
      <c r="Y356" s="242"/>
      <c r="Z356" s="242"/>
      <c r="AA356" s="242"/>
      <c r="AB356" s="242"/>
      <c r="AC356" s="242"/>
    </row>
    <row r="357" spans="25:29" s="58" customFormat="1" ht="10.8">
      <c r="Y357" s="242"/>
      <c r="Z357" s="242"/>
      <c r="AA357" s="242"/>
      <c r="AB357" s="242"/>
      <c r="AC357" s="242"/>
    </row>
    <row r="358" spans="25:29" s="58" customFormat="1" ht="10.8">
      <c r="Y358" s="242"/>
      <c r="Z358" s="242"/>
      <c r="AA358" s="242"/>
      <c r="AB358" s="242"/>
      <c r="AC358" s="242"/>
    </row>
    <row r="359" spans="25:29" s="58" customFormat="1" ht="10.8">
      <c r="Y359" s="242"/>
      <c r="Z359" s="242"/>
      <c r="AA359" s="242"/>
      <c r="AB359" s="242"/>
      <c r="AC359" s="242"/>
    </row>
    <row r="360" spans="25:29" s="58" customFormat="1" ht="10.8">
      <c r="Y360" s="242"/>
      <c r="Z360" s="242"/>
      <c r="AA360" s="242"/>
      <c r="AB360" s="242"/>
      <c r="AC360" s="242"/>
    </row>
    <row r="361" spans="25:29" s="58" customFormat="1" ht="10.8">
      <c r="Y361" s="242"/>
      <c r="Z361" s="242"/>
      <c r="AA361" s="242"/>
      <c r="AB361" s="242"/>
      <c r="AC361" s="242"/>
    </row>
    <row r="362" spans="25:29" s="58" customFormat="1" ht="10.8">
      <c r="Y362" s="242"/>
      <c r="Z362" s="242"/>
      <c r="AA362" s="242"/>
      <c r="AB362" s="242"/>
      <c r="AC362" s="242"/>
    </row>
    <row r="363" spans="25:29" s="58" customFormat="1" ht="10.8">
      <c r="Y363" s="242"/>
      <c r="Z363" s="242"/>
      <c r="AA363" s="242"/>
      <c r="AB363" s="242"/>
      <c r="AC363" s="242"/>
    </row>
    <row r="364" spans="25:29" s="58" customFormat="1" ht="10.8">
      <c r="Y364" s="242"/>
      <c r="Z364" s="242"/>
      <c r="AA364" s="242"/>
      <c r="AB364" s="242"/>
      <c r="AC364" s="242"/>
    </row>
    <row r="365" spans="25:29" s="58" customFormat="1" ht="10.8">
      <c r="Y365" s="242"/>
      <c r="Z365" s="242"/>
      <c r="AA365" s="242"/>
      <c r="AB365" s="242"/>
      <c r="AC365" s="242"/>
    </row>
    <row r="366" spans="25:29" s="58" customFormat="1" ht="10.8">
      <c r="Y366" s="242"/>
      <c r="Z366" s="242"/>
      <c r="AA366" s="242"/>
      <c r="AB366" s="242"/>
      <c r="AC366" s="242"/>
    </row>
    <row r="367" spans="25:29" s="58" customFormat="1" ht="10.8">
      <c r="Y367" s="242"/>
      <c r="Z367" s="242"/>
      <c r="AA367" s="242"/>
      <c r="AB367" s="242"/>
      <c r="AC367" s="242"/>
    </row>
    <row r="368" spans="25:29" s="58" customFormat="1" ht="10.8">
      <c r="Y368" s="242"/>
      <c r="Z368" s="242"/>
      <c r="AA368" s="242"/>
      <c r="AB368" s="242"/>
      <c r="AC368" s="242"/>
    </row>
    <row r="369" spans="25:29" s="58" customFormat="1" ht="10.8">
      <c r="Y369" s="242"/>
      <c r="Z369" s="242"/>
      <c r="AA369" s="242"/>
      <c r="AB369" s="242"/>
      <c r="AC369" s="242"/>
    </row>
    <row r="370" spans="25:29" s="58" customFormat="1" ht="10.8">
      <c r="Y370" s="242"/>
      <c r="Z370" s="242"/>
      <c r="AA370" s="242"/>
      <c r="AB370" s="242"/>
      <c r="AC370" s="242"/>
    </row>
    <row r="371" spans="25:29" s="58" customFormat="1" ht="10.8">
      <c r="Y371" s="242"/>
      <c r="Z371" s="242"/>
      <c r="AA371" s="242"/>
      <c r="AB371" s="242"/>
      <c r="AC371" s="242"/>
    </row>
    <row r="372" spans="25:29" s="58" customFormat="1" ht="10.8">
      <c r="Y372" s="242"/>
      <c r="Z372" s="242"/>
      <c r="AA372" s="242"/>
      <c r="AB372" s="242"/>
      <c r="AC372" s="242"/>
    </row>
    <row r="373" spans="25:29" s="58" customFormat="1" ht="10.8">
      <c r="Y373" s="242"/>
      <c r="Z373" s="242"/>
      <c r="AA373" s="242"/>
      <c r="AB373" s="242"/>
      <c r="AC373" s="242"/>
    </row>
    <row r="374" spans="25:29" s="58" customFormat="1" ht="10.8">
      <c r="Y374" s="242"/>
      <c r="Z374" s="242"/>
      <c r="AA374" s="242"/>
      <c r="AB374" s="242"/>
      <c r="AC374" s="242"/>
    </row>
    <row r="375" spans="25:29" s="58" customFormat="1" ht="10.8">
      <c r="Y375" s="242"/>
      <c r="Z375" s="242"/>
      <c r="AA375" s="242"/>
      <c r="AB375" s="242"/>
      <c r="AC375" s="242"/>
    </row>
    <row r="376" spans="25:29" s="58" customFormat="1" ht="10.8">
      <c r="Y376" s="242"/>
      <c r="Z376" s="242"/>
      <c r="AA376" s="242"/>
      <c r="AB376" s="242"/>
      <c r="AC376" s="242"/>
    </row>
    <row r="377" spans="25:29" s="58" customFormat="1" ht="10.8">
      <c r="Y377" s="242"/>
      <c r="Z377" s="242"/>
      <c r="AA377" s="242"/>
      <c r="AB377" s="242"/>
      <c r="AC377" s="242"/>
    </row>
    <row r="378" spans="25:29" s="58" customFormat="1" ht="10.8">
      <c r="Y378" s="242"/>
      <c r="Z378" s="242"/>
      <c r="AA378" s="242"/>
      <c r="AB378" s="242"/>
      <c r="AC378" s="242"/>
    </row>
    <row r="379" spans="25:29" s="58" customFormat="1" ht="10.8">
      <c r="Y379" s="242"/>
      <c r="Z379" s="242"/>
      <c r="AA379" s="242"/>
      <c r="AB379" s="242"/>
      <c r="AC379" s="242"/>
    </row>
    <row r="380" spans="25:29" s="58" customFormat="1" ht="10.8">
      <c r="Y380" s="242"/>
      <c r="Z380" s="242"/>
      <c r="AA380" s="242"/>
      <c r="AB380" s="242"/>
      <c r="AC380" s="242"/>
    </row>
    <row r="381" spans="25:29" s="58" customFormat="1" ht="10.8">
      <c r="Y381" s="242"/>
      <c r="Z381" s="242"/>
      <c r="AA381" s="242"/>
      <c r="AB381" s="242"/>
      <c r="AC381" s="242"/>
    </row>
    <row r="382" spans="25:29" s="58" customFormat="1" ht="10.8">
      <c r="Y382" s="242"/>
      <c r="Z382" s="242"/>
      <c r="AA382" s="242"/>
      <c r="AB382" s="242"/>
      <c r="AC382" s="242"/>
    </row>
    <row r="383" spans="25:29" s="58" customFormat="1" ht="10.8">
      <c r="Y383" s="242"/>
      <c r="Z383" s="242"/>
      <c r="AA383" s="242"/>
      <c r="AB383" s="242"/>
      <c r="AC383" s="242"/>
    </row>
    <row r="384" spans="25:29" s="58" customFormat="1" ht="10.8">
      <c r="Y384" s="242"/>
      <c r="Z384" s="242"/>
      <c r="AA384" s="242"/>
      <c r="AB384" s="242"/>
      <c r="AC384" s="242"/>
    </row>
    <row r="385" spans="25:29" s="58" customFormat="1" ht="10.8">
      <c r="Y385" s="242"/>
      <c r="Z385" s="242"/>
      <c r="AA385" s="242"/>
      <c r="AB385" s="242"/>
      <c r="AC385" s="242"/>
    </row>
    <row r="386" spans="25:29" s="58" customFormat="1" ht="10.8">
      <c r="Y386" s="242"/>
      <c r="Z386" s="242"/>
      <c r="AA386" s="242"/>
      <c r="AB386" s="242"/>
      <c r="AC386" s="242"/>
    </row>
    <row r="387" spans="25:29" s="58" customFormat="1" ht="10.8">
      <c r="Y387" s="242"/>
      <c r="Z387" s="242"/>
      <c r="AA387" s="242"/>
      <c r="AB387" s="242"/>
      <c r="AC387" s="242"/>
    </row>
    <row r="388" spans="25:29" s="58" customFormat="1" ht="10.8">
      <c r="Y388" s="242"/>
      <c r="Z388" s="242"/>
      <c r="AA388" s="242"/>
      <c r="AB388" s="242"/>
      <c r="AC388" s="242"/>
    </row>
    <row r="389" spans="25:29" s="58" customFormat="1" ht="10.8">
      <c r="Y389" s="242"/>
      <c r="Z389" s="242"/>
      <c r="AA389" s="242"/>
      <c r="AB389" s="242"/>
      <c r="AC389" s="242"/>
    </row>
    <row r="390" spans="25:29" s="58" customFormat="1" ht="10.8">
      <c r="Y390" s="242"/>
      <c r="Z390" s="242"/>
      <c r="AA390" s="242"/>
      <c r="AB390" s="242"/>
      <c r="AC390" s="242"/>
    </row>
    <row r="391" spans="25:29" s="58" customFormat="1" ht="10.8">
      <c r="Y391" s="242"/>
      <c r="Z391" s="242"/>
      <c r="AA391" s="242"/>
      <c r="AB391" s="242"/>
      <c r="AC391" s="242"/>
    </row>
    <row r="392" spans="25:29" s="58" customFormat="1" ht="10.8">
      <c r="Y392" s="242"/>
      <c r="Z392" s="242"/>
      <c r="AA392" s="242"/>
      <c r="AB392" s="242"/>
      <c r="AC392" s="242"/>
    </row>
    <row r="393" spans="25:29" s="58" customFormat="1" ht="10.8">
      <c r="Y393" s="242"/>
      <c r="Z393" s="242"/>
      <c r="AA393" s="242"/>
      <c r="AB393" s="242"/>
      <c r="AC393" s="242"/>
    </row>
    <row r="394" spans="25:29" s="58" customFormat="1" ht="10.8">
      <c r="Y394" s="242"/>
      <c r="Z394" s="242"/>
      <c r="AA394" s="242"/>
      <c r="AB394" s="242"/>
      <c r="AC394" s="242"/>
    </row>
    <row r="395" spans="25:29" s="58" customFormat="1" ht="10.8">
      <c r="Y395" s="242"/>
      <c r="Z395" s="242"/>
      <c r="AA395" s="242"/>
      <c r="AB395" s="242"/>
      <c r="AC395" s="242"/>
    </row>
    <row r="396" spans="25:29" s="58" customFormat="1" ht="10.8">
      <c r="Y396" s="242"/>
      <c r="Z396" s="242"/>
      <c r="AA396" s="242"/>
      <c r="AB396" s="242"/>
      <c r="AC396" s="242"/>
    </row>
    <row r="397" spans="25:29" s="58" customFormat="1" ht="10.8">
      <c r="Y397" s="242"/>
      <c r="Z397" s="242"/>
      <c r="AA397" s="242"/>
      <c r="AB397" s="242"/>
      <c r="AC397" s="242"/>
    </row>
    <row r="398" spans="25:29" s="58" customFormat="1" ht="10.8">
      <c r="Y398" s="242"/>
      <c r="Z398" s="242"/>
      <c r="AA398" s="242"/>
      <c r="AB398" s="242"/>
      <c r="AC398" s="242"/>
    </row>
    <row r="399" spans="25:29" s="58" customFormat="1" ht="10.8">
      <c r="Y399" s="242"/>
      <c r="Z399" s="242"/>
      <c r="AA399" s="242"/>
      <c r="AB399" s="242"/>
      <c r="AC399" s="242"/>
    </row>
    <row r="400" spans="25:29" s="58" customFormat="1" ht="10.8">
      <c r="Y400" s="242"/>
      <c r="Z400" s="242"/>
      <c r="AA400" s="242"/>
      <c r="AB400" s="242"/>
      <c r="AC400" s="242"/>
    </row>
    <row r="401" spans="25:29" s="58" customFormat="1" ht="10.8">
      <c r="Y401" s="242"/>
      <c r="Z401" s="242"/>
      <c r="AA401" s="242"/>
      <c r="AB401" s="242"/>
      <c r="AC401" s="242"/>
    </row>
    <row r="402" spans="25:29" s="58" customFormat="1" ht="10.8">
      <c r="Y402" s="242"/>
      <c r="Z402" s="242"/>
      <c r="AA402" s="242"/>
      <c r="AB402" s="242"/>
      <c r="AC402" s="242"/>
    </row>
    <row r="403" spans="25:29" s="58" customFormat="1" ht="10.8">
      <c r="Y403" s="242"/>
      <c r="Z403" s="242"/>
      <c r="AA403" s="242"/>
      <c r="AB403" s="242"/>
      <c r="AC403" s="242"/>
    </row>
    <row r="404" spans="25:29" s="58" customFormat="1" ht="10.8">
      <c r="Y404" s="242"/>
      <c r="Z404" s="242"/>
      <c r="AA404" s="242"/>
      <c r="AB404" s="242"/>
      <c r="AC404" s="242"/>
    </row>
    <row r="405" spans="25:29" s="58" customFormat="1" ht="10.8">
      <c r="Y405" s="242"/>
      <c r="Z405" s="242"/>
      <c r="AA405" s="242"/>
      <c r="AB405" s="242"/>
      <c r="AC405" s="242"/>
    </row>
    <row r="406" spans="25:29" s="58" customFormat="1" ht="10.8">
      <c r="Y406" s="242"/>
      <c r="Z406" s="242"/>
      <c r="AA406" s="242"/>
      <c r="AB406" s="242"/>
      <c r="AC406" s="242"/>
    </row>
    <row r="407" spans="25:29" s="58" customFormat="1" ht="10.8">
      <c r="Y407" s="242"/>
      <c r="Z407" s="242"/>
      <c r="AA407" s="242"/>
      <c r="AB407" s="242"/>
      <c r="AC407" s="242"/>
    </row>
    <row r="408" spans="25:29" s="58" customFormat="1" ht="10.8">
      <c r="Y408" s="242"/>
      <c r="Z408" s="242"/>
      <c r="AA408" s="242"/>
      <c r="AB408" s="242"/>
      <c r="AC408" s="242"/>
    </row>
    <row r="409" spans="25:29" s="58" customFormat="1" ht="10.8">
      <c r="Y409" s="242"/>
      <c r="Z409" s="242"/>
      <c r="AA409" s="242"/>
      <c r="AB409" s="242"/>
      <c r="AC409" s="242"/>
    </row>
    <row r="410" spans="25:29" s="58" customFormat="1" ht="10.8">
      <c r="Y410" s="242"/>
      <c r="Z410" s="242"/>
      <c r="AA410" s="242"/>
      <c r="AB410" s="242"/>
      <c r="AC410" s="242"/>
    </row>
    <row r="411" spans="25:29" s="58" customFormat="1" ht="10.8">
      <c r="Y411" s="242"/>
      <c r="Z411" s="242"/>
      <c r="AA411" s="242"/>
      <c r="AB411" s="242"/>
      <c r="AC411" s="242"/>
    </row>
    <row r="412" spans="25:29" s="58" customFormat="1" ht="10.8">
      <c r="Y412" s="242"/>
      <c r="Z412" s="242"/>
      <c r="AA412" s="242"/>
      <c r="AB412" s="242"/>
      <c r="AC412" s="242"/>
    </row>
    <row r="413" spans="25:29" s="58" customFormat="1" ht="10.8">
      <c r="Y413" s="242"/>
      <c r="Z413" s="242"/>
      <c r="AA413" s="242"/>
      <c r="AB413" s="242"/>
      <c r="AC413" s="242"/>
    </row>
    <row r="414" spans="25:29" s="58" customFormat="1" ht="10.8">
      <c r="Y414" s="242"/>
      <c r="Z414" s="242"/>
      <c r="AA414" s="242"/>
      <c r="AB414" s="242"/>
      <c r="AC414" s="242"/>
    </row>
    <row r="415" spans="25:29" s="58" customFormat="1" ht="10.8">
      <c r="Y415" s="242"/>
      <c r="Z415" s="242"/>
      <c r="AA415" s="242"/>
      <c r="AB415" s="242"/>
      <c r="AC415" s="242"/>
    </row>
    <row r="416" spans="25:29" s="58" customFormat="1" ht="10.8">
      <c r="Y416" s="242"/>
      <c r="Z416" s="242"/>
      <c r="AA416" s="242"/>
      <c r="AB416" s="242"/>
      <c r="AC416" s="242"/>
    </row>
    <row r="417" spans="25:29" s="58" customFormat="1" ht="10.8">
      <c r="Y417" s="242"/>
      <c r="Z417" s="242"/>
      <c r="AA417" s="242"/>
      <c r="AB417" s="242"/>
      <c r="AC417" s="242"/>
    </row>
    <row r="418" spans="25:29" s="58" customFormat="1" ht="10.8">
      <c r="Y418" s="242"/>
      <c r="Z418" s="242"/>
      <c r="AA418" s="242"/>
      <c r="AB418" s="242"/>
      <c r="AC418" s="242"/>
    </row>
    <row r="419" spans="25:29" s="58" customFormat="1" ht="10.8">
      <c r="Y419" s="242"/>
      <c r="Z419" s="242"/>
      <c r="AA419" s="242"/>
      <c r="AB419" s="242"/>
      <c r="AC419" s="242"/>
    </row>
    <row r="420" spans="25:29" s="58" customFormat="1" ht="10.8">
      <c r="Y420" s="242"/>
      <c r="Z420" s="242"/>
      <c r="AA420" s="242"/>
      <c r="AB420" s="242"/>
      <c r="AC420" s="242"/>
    </row>
    <row r="421" spans="25:29" s="58" customFormat="1" ht="10.8">
      <c r="Y421" s="242"/>
      <c r="Z421" s="242"/>
      <c r="AA421" s="242"/>
      <c r="AB421" s="242"/>
      <c r="AC421" s="242"/>
    </row>
    <row r="422" spans="25:29" s="58" customFormat="1" ht="10.8">
      <c r="Y422" s="242"/>
      <c r="Z422" s="242"/>
      <c r="AA422" s="242"/>
      <c r="AB422" s="242"/>
      <c r="AC422" s="242"/>
    </row>
    <row r="423" spans="25:29" s="58" customFormat="1" ht="10.8">
      <c r="Y423" s="242"/>
      <c r="Z423" s="242"/>
      <c r="AA423" s="242"/>
      <c r="AB423" s="242"/>
      <c r="AC423" s="242"/>
    </row>
    <row r="424" spans="25:29" s="58" customFormat="1" ht="10.8">
      <c r="Y424" s="242"/>
      <c r="Z424" s="242"/>
      <c r="AA424" s="242"/>
      <c r="AB424" s="242"/>
      <c r="AC424" s="242"/>
    </row>
    <row r="425" spans="25:29" s="58" customFormat="1" ht="10.8">
      <c r="Y425" s="242"/>
      <c r="Z425" s="242"/>
      <c r="AA425" s="242"/>
      <c r="AB425" s="242"/>
      <c r="AC425" s="242"/>
    </row>
    <row r="426" spans="25:29" s="58" customFormat="1" ht="10.8">
      <c r="Y426" s="242"/>
      <c r="Z426" s="242"/>
      <c r="AA426" s="242"/>
      <c r="AB426" s="242"/>
      <c r="AC426" s="242"/>
    </row>
    <row r="427" spans="25:29" s="58" customFormat="1" ht="10.8">
      <c r="Y427" s="242"/>
      <c r="Z427" s="242"/>
      <c r="AA427" s="242"/>
      <c r="AB427" s="242"/>
      <c r="AC427" s="242"/>
    </row>
    <row r="428" spans="25:29" s="58" customFormat="1" ht="10.8">
      <c r="Y428" s="242"/>
      <c r="Z428" s="242"/>
      <c r="AA428" s="242"/>
      <c r="AB428" s="242"/>
      <c r="AC428" s="242"/>
    </row>
    <row r="429" spans="25:29" s="58" customFormat="1" ht="10.8">
      <c r="Y429" s="242"/>
      <c r="Z429" s="242"/>
      <c r="AA429" s="242"/>
      <c r="AB429" s="242"/>
      <c r="AC429" s="242"/>
    </row>
    <row r="430" spans="25:29" s="58" customFormat="1" ht="10.8">
      <c r="Y430" s="242"/>
      <c r="Z430" s="242"/>
      <c r="AA430" s="242"/>
      <c r="AB430" s="242"/>
      <c r="AC430" s="242"/>
    </row>
    <row r="431" spans="25:29" s="58" customFormat="1" ht="10.8">
      <c r="Y431" s="242"/>
      <c r="Z431" s="242"/>
      <c r="AA431" s="242"/>
      <c r="AB431" s="242"/>
      <c r="AC431" s="242"/>
    </row>
    <row r="432" spans="25:29" s="58" customFormat="1" ht="10.8">
      <c r="Y432" s="242"/>
      <c r="Z432" s="242"/>
      <c r="AA432" s="242"/>
      <c r="AB432" s="242"/>
      <c r="AC432" s="242"/>
    </row>
    <row r="433" spans="22:29">
      <c r="V433" s="58"/>
      <c r="W433" s="58"/>
      <c r="X433" s="58"/>
      <c r="Y433" s="242"/>
      <c r="Z433" s="242"/>
      <c r="AA433" s="242"/>
      <c r="AB433" s="242"/>
      <c r="AC433" s="242"/>
    </row>
    <row r="434" spans="22:29">
      <c r="X434" s="58"/>
      <c r="Y434" s="242"/>
      <c r="Z434" s="242"/>
      <c r="AA434" s="242"/>
      <c r="AB434" s="242"/>
      <c r="AC434" s="242"/>
    </row>
    <row r="435" spans="22:29">
      <c r="X435" s="58"/>
      <c r="Y435" s="242"/>
      <c r="Z435" s="242"/>
      <c r="AA435" s="242"/>
      <c r="AB435" s="242"/>
      <c r="AC435" s="242"/>
    </row>
    <row r="436" spans="22:29">
      <c r="X436" s="58"/>
      <c r="Y436" s="242"/>
      <c r="Z436" s="242"/>
      <c r="AA436" s="242"/>
      <c r="AB436" s="242"/>
      <c r="AC436" s="242"/>
    </row>
    <row r="437" spans="22:29">
      <c r="X437" s="58"/>
      <c r="Y437" s="242"/>
      <c r="Z437" s="242"/>
      <c r="AA437" s="242"/>
      <c r="AB437" s="242"/>
      <c r="AC437" s="242"/>
    </row>
    <row r="438" spans="22:29">
      <c r="X438" s="58"/>
      <c r="Y438" s="242"/>
      <c r="Z438" s="242"/>
      <c r="AA438" s="242"/>
      <c r="AB438" s="242"/>
      <c r="AC438" s="242"/>
    </row>
  </sheetData>
  <mergeCells count="9">
    <mergeCell ref="H110:O110"/>
    <mergeCell ref="R110:T110"/>
    <mergeCell ref="R108:T108"/>
    <mergeCell ref="R109:T109"/>
    <mergeCell ref="B8:N8"/>
    <mergeCell ref="O8:T8"/>
    <mergeCell ref="B108:G108"/>
    <mergeCell ref="H108:O108"/>
    <mergeCell ref="H109:O109"/>
  </mergeCells>
  <conditionalFormatting sqref="U78:U104 S104:T104 P108:P109 P110:Q110 O103:R107 O96:Q102 T96:T102 O13:U76 O78:T95">
    <cfRule type="cellIs" dxfId="86" priority="21" operator="equal">
      <formula>0</formula>
    </cfRule>
  </conditionalFormatting>
  <conditionalFormatting sqref="V15">
    <cfRule type="containsText" dxfId="85" priority="20" operator="containsText" text="iNCORRECTO">
      <formula>NOT(ISERROR(SEARCH("iNCORRECTO",V15)))</formula>
    </cfRule>
  </conditionalFormatting>
  <conditionalFormatting sqref="V17:V23">
    <cfRule type="containsText" dxfId="84" priority="19" operator="containsText" text="iNCORRECTO">
      <formula>NOT(ISERROR(SEARCH("iNCORRECTO",V17)))</formula>
    </cfRule>
  </conditionalFormatting>
  <conditionalFormatting sqref="V25">
    <cfRule type="containsText" dxfId="83" priority="18" operator="containsText" text="iNCORRECTO">
      <formula>NOT(ISERROR(SEARCH("iNCORRECTO",V25)))</formula>
    </cfRule>
  </conditionalFormatting>
  <conditionalFormatting sqref="V27:V35">
    <cfRule type="containsText" dxfId="82" priority="17" operator="containsText" text="iNCORRECTO">
      <formula>NOT(ISERROR(SEARCH("iNCORRECTO",V27)))</formula>
    </cfRule>
  </conditionalFormatting>
  <conditionalFormatting sqref="V37">
    <cfRule type="containsText" dxfId="81" priority="16" operator="containsText" text="iNCORRECTO">
      <formula>NOT(ISERROR(SEARCH("iNCORRECTO",V37)))</formula>
    </cfRule>
  </conditionalFormatting>
  <conditionalFormatting sqref="V39:V47">
    <cfRule type="containsText" dxfId="80" priority="15" operator="containsText" text="iNCORRECTO">
      <formula>NOT(ISERROR(SEARCH("iNCORRECTO",V39)))</formula>
    </cfRule>
  </conditionalFormatting>
  <conditionalFormatting sqref="V49">
    <cfRule type="containsText" dxfId="79" priority="14" operator="containsText" text="iNCORRECTO">
      <formula>NOT(ISERROR(SEARCH("iNCORRECTO",V49)))</formula>
    </cfRule>
  </conditionalFormatting>
  <conditionalFormatting sqref="V51:V59">
    <cfRule type="containsText" dxfId="78" priority="13" operator="containsText" text="iNCORRECTO">
      <formula>NOT(ISERROR(SEARCH("iNCORRECTO",V51)))</formula>
    </cfRule>
  </conditionalFormatting>
  <conditionalFormatting sqref="V61">
    <cfRule type="containsText" dxfId="77" priority="12" operator="containsText" text="iNCORRECTO">
      <formula>NOT(ISERROR(SEARCH("iNCORRECTO",V61)))</formula>
    </cfRule>
  </conditionalFormatting>
  <conditionalFormatting sqref="V63:V71">
    <cfRule type="containsText" dxfId="76" priority="11" operator="containsText" text="iNCORRECTO">
      <formula>NOT(ISERROR(SEARCH("iNCORRECTO",V63)))</formula>
    </cfRule>
  </conditionalFormatting>
  <conditionalFormatting sqref="V73">
    <cfRule type="containsText" dxfId="75" priority="10" operator="containsText" text="iNCORRECTO">
      <formula>NOT(ISERROR(SEARCH("iNCORRECTO",V73)))</formula>
    </cfRule>
  </conditionalFormatting>
  <conditionalFormatting sqref="V75:V77">
    <cfRule type="containsText" dxfId="74" priority="9" operator="containsText" text="iNCORRECTO">
      <formula>NOT(ISERROR(SEARCH("iNCORRECTO",V75)))</formula>
    </cfRule>
  </conditionalFormatting>
  <conditionalFormatting sqref="V79">
    <cfRule type="containsText" dxfId="73" priority="8" operator="containsText" text="iNCORRECTO">
      <formula>NOT(ISERROR(SEARCH("iNCORRECTO",V79)))</formula>
    </cfRule>
  </conditionalFormatting>
  <conditionalFormatting sqref="V81:V87">
    <cfRule type="containsText" dxfId="72" priority="7" operator="containsText" text="iNCORRECTO">
      <formula>NOT(ISERROR(SEARCH("iNCORRECTO",V81)))</formula>
    </cfRule>
  </conditionalFormatting>
  <conditionalFormatting sqref="V89">
    <cfRule type="containsText" dxfId="71" priority="6" operator="containsText" text="iNCORRECTO">
      <formula>NOT(ISERROR(SEARCH("iNCORRECTO",V89)))</formula>
    </cfRule>
  </conditionalFormatting>
  <conditionalFormatting sqref="V91:V93">
    <cfRule type="containsText" dxfId="70" priority="5" operator="containsText" text="iNCORRECTO">
      <formula>NOT(ISERROR(SEARCH("iNCORRECTO",V91)))</formula>
    </cfRule>
  </conditionalFormatting>
  <conditionalFormatting sqref="V95">
    <cfRule type="containsText" dxfId="69" priority="4" operator="containsText" text="iNCORRECTO">
      <formula>NOT(ISERROR(SEARCH("iNCORRECTO",V95)))</formula>
    </cfRule>
  </conditionalFormatting>
  <conditionalFormatting sqref="V97:V103">
    <cfRule type="containsText" dxfId="68" priority="3" operator="containsText" text="iNCORRECTO">
      <formula>NOT(ISERROR(SEARCH("iNCORRECTO",V97)))</formula>
    </cfRule>
  </conditionalFormatting>
  <conditionalFormatting sqref="V105">
    <cfRule type="containsText" dxfId="67" priority="2" operator="containsText" text="iNCORRECTO">
      <formula>NOT(ISERROR(SEARCH("iNCORRECTO",V105)))</formula>
    </cfRule>
  </conditionalFormatting>
  <conditionalFormatting sqref="R96:S102">
    <cfRule type="cellIs" dxfId="66" priority="1" operator="equal">
      <formula>0</formula>
    </cfRule>
  </conditionalFormatting>
  <printOptions horizontalCentered="1"/>
  <pageMargins left="0.11811023622047245" right="0" top="0.9055118110236221" bottom="0.62992125984251968" header="0.35433070866141736" footer="0.19685039370078741"/>
  <pageSetup scale="91" orientation="portrait" r:id="rId1"/>
  <headerFooter alignWithMargins="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435"/>
  <sheetViews>
    <sheetView showGridLines="0" view="pageBreakPreview" topLeftCell="U22" zoomScale="115" zoomScaleNormal="100" zoomScaleSheetLayoutView="115" workbookViewId="0">
      <selection activeCell="Y22" sqref="Y1:AE1048576"/>
    </sheetView>
  </sheetViews>
  <sheetFormatPr baseColWidth="10" defaultColWidth="11.44140625" defaultRowHeight="15"/>
  <cols>
    <col min="1" max="1" width="0.88671875" style="97" customWidth="1"/>
    <col min="2" max="17" width="3.5546875" style="97" customWidth="1"/>
    <col min="18" max="23" width="12.6640625" style="248" customWidth="1"/>
    <col min="24" max="24" width="0.88671875" style="97" customWidth="1"/>
    <col min="25" max="25" width="21" style="97" hidden="1" customWidth="1"/>
    <col min="26" max="26" width="37" style="97" hidden="1" customWidth="1"/>
    <col min="27" max="27" width="13.33203125" style="248" hidden="1" customWidth="1"/>
    <col min="28" max="28" width="14.5546875" style="248" hidden="1" customWidth="1"/>
    <col min="29" max="29" width="13.88671875" style="248" hidden="1" customWidth="1"/>
    <col min="30" max="30" width="13.33203125" style="248" hidden="1" customWidth="1"/>
    <col min="31" max="31" width="9.5546875" style="97" hidden="1" customWidth="1"/>
    <col min="32" max="40" width="9.5546875" style="97" customWidth="1"/>
    <col min="41" max="56" width="2.6640625" style="97" customWidth="1"/>
    <col min="57" max="121" width="2.6640625" style="98" customWidth="1"/>
    <col min="122" max="16384" width="11.44140625" style="98"/>
  </cols>
  <sheetData>
    <row r="1" spans="1:56" s="52" customFormat="1" ht="3.9" customHeight="1">
      <c r="G1" s="53"/>
      <c r="H1" s="53"/>
      <c r="I1" s="54"/>
      <c r="J1" s="54"/>
      <c r="K1" s="54"/>
      <c r="L1" s="54"/>
      <c r="M1" s="54"/>
      <c r="N1" s="54"/>
      <c r="O1" s="54"/>
      <c r="P1" s="53"/>
      <c r="Q1" s="53"/>
      <c r="R1" s="249"/>
      <c r="S1" s="249"/>
      <c r="T1" s="249"/>
      <c r="U1" s="249"/>
      <c r="V1" s="249"/>
      <c r="W1" s="249"/>
      <c r="X1" s="53"/>
      <c r="Y1" s="53"/>
      <c r="AA1" s="241"/>
      <c r="AB1" s="241"/>
      <c r="AC1" s="241"/>
      <c r="AD1" s="241"/>
    </row>
    <row r="2" spans="1:56" s="58" customFormat="1" ht="11.1" customHeight="1">
      <c r="A2" s="186" t="s">
        <v>254</v>
      </c>
      <c r="B2" s="187"/>
      <c r="C2" s="187"/>
      <c r="D2" s="187"/>
      <c r="E2" s="187"/>
      <c r="F2" s="187"/>
      <c r="G2" s="187"/>
      <c r="H2" s="187"/>
      <c r="I2" s="187"/>
      <c r="J2" s="187"/>
      <c r="K2" s="187"/>
      <c r="L2" s="187"/>
      <c r="M2" s="187"/>
      <c r="N2" s="187"/>
      <c r="O2" s="187"/>
      <c r="P2" s="187"/>
      <c r="Q2" s="187"/>
      <c r="R2" s="250"/>
      <c r="S2" s="250"/>
      <c r="T2" s="251"/>
      <c r="U2" s="250"/>
      <c r="V2" s="250"/>
      <c r="W2" s="250"/>
      <c r="X2" s="187"/>
      <c r="Y2" s="57" t="s">
        <v>133</v>
      </c>
      <c r="AA2" s="242"/>
      <c r="AB2" s="242"/>
      <c r="AC2" s="242"/>
      <c r="AD2" s="242"/>
    </row>
    <row r="3" spans="1:56" s="58" customFormat="1" ht="11.1" customHeight="1">
      <c r="A3" s="187" t="s">
        <v>225</v>
      </c>
      <c r="B3" s="187"/>
      <c r="C3" s="187"/>
      <c r="D3" s="187"/>
      <c r="E3" s="187"/>
      <c r="F3" s="187"/>
      <c r="G3" s="187"/>
      <c r="H3" s="187"/>
      <c r="I3" s="187"/>
      <c r="J3" s="187"/>
      <c r="K3" s="187"/>
      <c r="L3" s="187"/>
      <c r="M3" s="187"/>
      <c r="N3" s="187"/>
      <c r="O3" s="187"/>
      <c r="P3" s="187"/>
      <c r="Q3" s="187"/>
      <c r="R3" s="250"/>
      <c r="S3" s="250"/>
      <c r="T3" s="251"/>
      <c r="U3" s="250"/>
      <c r="V3" s="250"/>
      <c r="W3" s="250"/>
      <c r="X3" s="187"/>
      <c r="Y3" s="57" t="s">
        <v>133</v>
      </c>
      <c r="AA3" s="242"/>
      <c r="AB3" s="242"/>
      <c r="AC3" s="242"/>
      <c r="AD3" s="242"/>
    </row>
    <row r="4" spans="1:56" s="58" customFormat="1" ht="11.1" customHeight="1">
      <c r="A4" s="187" t="s">
        <v>135</v>
      </c>
      <c r="B4" s="187"/>
      <c r="C4" s="187"/>
      <c r="D4" s="187"/>
      <c r="E4" s="187"/>
      <c r="F4" s="187"/>
      <c r="G4" s="187"/>
      <c r="H4" s="187"/>
      <c r="I4" s="187"/>
      <c r="J4" s="187"/>
      <c r="K4" s="187"/>
      <c r="L4" s="187"/>
      <c r="M4" s="187"/>
      <c r="N4" s="187"/>
      <c r="O4" s="187"/>
      <c r="P4" s="187"/>
      <c r="Q4" s="187"/>
      <c r="R4" s="250"/>
      <c r="S4" s="250"/>
      <c r="T4" s="251"/>
      <c r="U4" s="250"/>
      <c r="V4" s="250"/>
      <c r="W4" s="250"/>
      <c r="X4" s="187"/>
      <c r="Y4" s="57" t="s">
        <v>133</v>
      </c>
      <c r="AA4" s="242"/>
      <c r="AB4" s="242"/>
      <c r="AC4" s="242"/>
      <c r="AD4" s="242"/>
    </row>
    <row r="5" spans="1:56" s="58" customFormat="1" ht="11.1" customHeight="1">
      <c r="A5" s="331" t="s">
        <v>255</v>
      </c>
      <c r="B5" s="331"/>
      <c r="C5" s="331"/>
      <c r="D5" s="331"/>
      <c r="E5" s="331"/>
      <c r="F5" s="331"/>
      <c r="G5" s="331"/>
      <c r="H5" s="331"/>
      <c r="I5" s="331"/>
      <c r="J5" s="331"/>
      <c r="K5" s="331"/>
      <c r="L5" s="331"/>
      <c r="M5" s="331"/>
      <c r="N5" s="331"/>
      <c r="O5" s="331"/>
      <c r="P5" s="331"/>
      <c r="Q5" s="331"/>
      <c r="R5" s="331"/>
      <c r="S5" s="331"/>
      <c r="T5" s="331"/>
      <c r="U5" s="331"/>
      <c r="V5" s="331"/>
      <c r="W5" s="331"/>
      <c r="X5" s="202"/>
      <c r="AA5" s="242"/>
      <c r="AB5" s="242"/>
      <c r="AC5" s="242"/>
      <c r="AD5" s="242"/>
    </row>
    <row r="6" spans="1:56" s="184" customFormat="1" ht="3" customHeight="1">
      <c r="A6" s="336"/>
      <c r="B6" s="336"/>
      <c r="C6" s="336"/>
      <c r="D6" s="336"/>
      <c r="E6" s="336"/>
      <c r="F6" s="336"/>
      <c r="G6" s="336"/>
      <c r="H6" s="336"/>
      <c r="I6" s="336"/>
      <c r="J6" s="336"/>
      <c r="K6" s="336"/>
      <c r="L6" s="336"/>
      <c r="M6" s="336"/>
      <c r="N6" s="336"/>
      <c r="O6" s="336"/>
      <c r="P6" s="336"/>
      <c r="Q6" s="336"/>
      <c r="R6" s="336"/>
      <c r="S6" s="336"/>
      <c r="T6" s="336"/>
      <c r="U6" s="336"/>
      <c r="V6" s="336"/>
      <c r="W6" s="336"/>
      <c r="X6" s="336"/>
      <c r="AA6" s="243"/>
      <c r="AB6" s="243"/>
      <c r="AC6" s="243"/>
      <c r="AD6" s="243"/>
    </row>
    <row r="7" spans="1:56" s="58" customFormat="1" ht="11.1" customHeight="1">
      <c r="A7" s="340" t="s">
        <v>816</v>
      </c>
      <c r="B7" s="340"/>
      <c r="C7" s="340"/>
      <c r="D7" s="340"/>
      <c r="E7" s="340"/>
      <c r="F7" s="340"/>
      <c r="G7" s="340"/>
      <c r="H7" s="340"/>
      <c r="I7" s="340"/>
      <c r="J7" s="340"/>
      <c r="K7" s="340"/>
      <c r="L7" s="340"/>
      <c r="M7" s="340"/>
      <c r="N7" s="340"/>
      <c r="O7" s="340"/>
      <c r="P7" s="340"/>
      <c r="Q7" s="340"/>
      <c r="R7" s="331"/>
      <c r="S7" s="331"/>
      <c r="T7" s="331"/>
      <c r="U7" s="331"/>
      <c r="V7" s="331"/>
      <c r="W7" s="331"/>
      <c r="X7" s="331"/>
      <c r="AA7" s="242"/>
      <c r="AB7" s="242"/>
      <c r="AC7" s="242"/>
      <c r="AD7" s="242"/>
    </row>
    <row r="8" spans="1:56" s="62" customFormat="1" ht="3.9" customHeight="1">
      <c r="A8" s="59"/>
      <c r="B8" s="59"/>
      <c r="C8" s="60"/>
      <c r="D8" s="60"/>
      <c r="E8" s="60"/>
      <c r="F8" s="60"/>
      <c r="G8" s="60"/>
      <c r="H8" s="60"/>
      <c r="I8" s="60"/>
      <c r="J8" s="60"/>
      <c r="K8" s="60"/>
      <c r="L8" s="60"/>
      <c r="M8" s="60"/>
      <c r="N8" s="60"/>
      <c r="O8" s="60"/>
      <c r="P8" s="60"/>
      <c r="Q8" s="60"/>
      <c r="R8" s="252"/>
      <c r="S8" s="252"/>
      <c r="T8" s="253"/>
      <c r="U8" s="252"/>
      <c r="V8" s="252"/>
      <c r="W8" s="252"/>
      <c r="X8" s="142"/>
      <c r="Y8" s="61"/>
      <c r="AA8" s="244"/>
      <c r="AB8" s="244"/>
      <c r="AC8" s="244"/>
      <c r="AD8" s="244"/>
    </row>
    <row r="9" spans="1:56" s="64" customFormat="1" ht="11.1" customHeight="1">
      <c r="A9" s="188"/>
      <c r="B9" s="188"/>
      <c r="C9" s="188"/>
      <c r="D9" s="188"/>
      <c r="E9" s="188"/>
      <c r="F9" s="188"/>
      <c r="G9" s="188"/>
      <c r="H9" s="188"/>
      <c r="I9" s="188"/>
      <c r="J9" s="188"/>
      <c r="K9" s="188"/>
      <c r="L9" s="188"/>
      <c r="M9" s="188"/>
      <c r="N9" s="188"/>
      <c r="O9" s="188"/>
      <c r="P9" s="188"/>
      <c r="Q9" s="189"/>
      <c r="R9" s="254"/>
      <c r="S9" s="254"/>
      <c r="T9" s="254" t="s">
        <v>136</v>
      </c>
      <c r="U9" s="254"/>
      <c r="V9" s="254"/>
      <c r="W9" s="255"/>
      <c r="X9" s="203"/>
      <c r="Y9" s="63"/>
      <c r="AA9" s="245"/>
      <c r="AB9" s="245"/>
      <c r="AC9" s="245"/>
      <c r="AD9" s="245"/>
    </row>
    <row r="10" spans="1:56" s="64" customFormat="1" ht="11.1" customHeight="1">
      <c r="A10" s="188"/>
      <c r="B10" s="191" t="s">
        <v>226</v>
      </c>
      <c r="C10" s="190"/>
      <c r="D10" s="190"/>
      <c r="E10" s="190"/>
      <c r="F10" s="190"/>
      <c r="G10" s="190"/>
      <c r="H10" s="190"/>
      <c r="I10" s="190"/>
      <c r="J10" s="190"/>
      <c r="K10" s="190"/>
      <c r="L10" s="190"/>
      <c r="M10" s="190"/>
      <c r="N10" s="190"/>
      <c r="O10" s="190"/>
      <c r="P10" s="190"/>
      <c r="Q10" s="190"/>
      <c r="R10" s="254"/>
      <c r="S10" s="256"/>
      <c r="T10" s="254"/>
      <c r="U10" s="254"/>
      <c r="V10" s="254"/>
      <c r="W10" s="255" t="s">
        <v>0</v>
      </c>
      <c r="X10" s="203"/>
      <c r="Y10" s="63"/>
      <c r="AA10" s="245"/>
      <c r="AB10" s="245"/>
      <c r="AC10" s="245"/>
      <c r="AD10" s="245"/>
    </row>
    <row r="11" spans="1:56" s="64" customFormat="1" ht="11.1" customHeight="1">
      <c r="A11" s="188"/>
      <c r="B11" s="188"/>
      <c r="C11" s="188"/>
      <c r="D11" s="188"/>
      <c r="E11" s="188"/>
      <c r="F11" s="188"/>
      <c r="G11" s="188"/>
      <c r="H11" s="188"/>
      <c r="I11" s="188"/>
      <c r="J11" s="188"/>
      <c r="K11" s="188"/>
      <c r="L11" s="188"/>
      <c r="M11" s="188"/>
      <c r="N11" s="188"/>
      <c r="O11" s="188"/>
      <c r="P11" s="188"/>
      <c r="Q11" s="189"/>
      <c r="R11" s="254" t="s">
        <v>138</v>
      </c>
      <c r="S11" s="254" t="s">
        <v>139</v>
      </c>
      <c r="T11" s="254" t="s">
        <v>140</v>
      </c>
      <c r="U11" s="254" t="s">
        <v>141</v>
      </c>
      <c r="V11" s="254" t="s">
        <v>142</v>
      </c>
      <c r="W11" s="255"/>
      <c r="X11" s="203"/>
      <c r="Y11" s="63"/>
      <c r="AA11" s="245"/>
      <c r="AB11" s="245"/>
      <c r="AC11" s="245"/>
      <c r="AD11" s="245"/>
    </row>
    <row r="12" spans="1:56" s="70" customFormat="1" ht="7.65" customHeight="1">
      <c r="A12" s="65"/>
      <c r="B12" s="65"/>
      <c r="C12" s="65"/>
      <c r="D12" s="65"/>
      <c r="E12" s="65"/>
      <c r="F12" s="65"/>
      <c r="G12" s="65"/>
      <c r="H12" s="65"/>
      <c r="I12" s="65"/>
      <c r="J12" s="65"/>
      <c r="K12" s="65"/>
      <c r="L12" s="65"/>
      <c r="M12" s="65"/>
      <c r="N12" s="65"/>
      <c r="O12" s="65"/>
      <c r="P12" s="65"/>
      <c r="Q12" s="66"/>
      <c r="R12" s="257"/>
      <c r="S12" s="257"/>
      <c r="T12" s="257"/>
      <c r="U12" s="257"/>
      <c r="V12" s="257"/>
      <c r="W12" s="257"/>
      <c r="X12" s="143"/>
      <c r="Y12" s="144"/>
      <c r="Z12" s="69"/>
      <c r="AA12" s="246"/>
      <c r="AB12" s="246"/>
      <c r="AC12" s="246"/>
      <c r="AD12" s="246"/>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row>
    <row r="13" spans="1:56" s="70" customFormat="1" ht="7.65" customHeight="1">
      <c r="A13" s="65"/>
      <c r="B13" s="145" t="s">
        <v>227</v>
      </c>
      <c r="C13" s="71"/>
      <c r="D13" s="71"/>
      <c r="E13" s="71"/>
      <c r="F13" s="71"/>
      <c r="G13" s="71"/>
      <c r="H13" s="71"/>
      <c r="I13" s="71"/>
      <c r="J13" s="71"/>
      <c r="K13" s="71"/>
      <c r="L13" s="71"/>
      <c r="M13" s="71"/>
      <c r="N13" s="71"/>
      <c r="O13" s="71"/>
      <c r="P13" s="71"/>
      <c r="Q13" s="72"/>
      <c r="R13" s="258">
        <f>SUM(R15:R22)</f>
        <v>256593418</v>
      </c>
      <c r="S13" s="258">
        <f>SUM(S15:S22)</f>
        <v>48071529.449999988</v>
      </c>
      <c r="T13" s="258">
        <f>SUM(R13+S13)</f>
        <v>304664947.44999999</v>
      </c>
      <c r="U13" s="258">
        <f>SUM(U15:U22)</f>
        <v>304314156.01999998</v>
      </c>
      <c r="V13" s="258">
        <f>SUM(V15:V22)</f>
        <v>304275195.01999998</v>
      </c>
      <c r="W13" s="258">
        <f>SUM(T13-U13)</f>
        <v>350791.43000000715</v>
      </c>
      <c r="X13" s="143"/>
      <c r="Y13" s="73" t="str">
        <f>IF(OR(U13=V13,U13&gt;V13),"Correcto","Incorrecto")</f>
        <v>Correcto</v>
      </c>
      <c r="Z13" s="246"/>
      <c r="AA13" s="246"/>
      <c r="AB13" s="246"/>
      <c r="AC13" s="246"/>
      <c r="AD13" s="246"/>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row>
    <row r="14" spans="1:56" s="70" customFormat="1" ht="7.65" customHeight="1">
      <c r="A14" s="65"/>
      <c r="B14" s="65"/>
      <c r="C14" s="65"/>
      <c r="D14" s="65"/>
      <c r="E14" s="65"/>
      <c r="F14" s="65"/>
      <c r="G14" s="65"/>
      <c r="H14" s="65"/>
      <c r="I14" s="65"/>
      <c r="J14" s="65"/>
      <c r="K14" s="65"/>
      <c r="L14" s="65"/>
      <c r="M14" s="65"/>
      <c r="N14" s="65"/>
      <c r="O14" s="65"/>
      <c r="P14" s="65"/>
      <c r="Q14" s="66"/>
      <c r="R14" s="257"/>
      <c r="S14" s="257"/>
      <c r="T14" s="257"/>
      <c r="U14" s="257"/>
      <c r="V14" s="257"/>
      <c r="W14" s="257"/>
      <c r="X14" s="143"/>
      <c r="Y14" s="73"/>
      <c r="Z14" s="246"/>
      <c r="AA14" s="246"/>
      <c r="AB14" s="246"/>
      <c r="AC14" s="246"/>
      <c r="AD14" s="246"/>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row>
    <row r="15" spans="1:56" s="70" customFormat="1" ht="7.65" customHeight="1">
      <c r="A15" s="65"/>
      <c r="B15" s="65"/>
      <c r="C15" s="146" t="s">
        <v>2</v>
      </c>
      <c r="D15" s="71"/>
      <c r="E15" s="71"/>
      <c r="F15" s="71"/>
      <c r="G15" s="71"/>
      <c r="H15" s="71"/>
      <c r="I15" s="71"/>
      <c r="J15" s="71"/>
      <c r="K15" s="71"/>
      <c r="L15" s="71"/>
      <c r="M15" s="71"/>
      <c r="N15" s="71"/>
      <c r="O15" s="71"/>
      <c r="P15" s="71"/>
      <c r="Q15" s="71"/>
      <c r="R15" s="259"/>
      <c r="S15" s="259">
        <v>0</v>
      </c>
      <c r="T15" s="260"/>
      <c r="U15" s="259"/>
      <c r="V15" s="259"/>
      <c r="W15" s="260">
        <f t="shared" ref="W15:W22" si="0">SUM(T15-U15)</f>
        <v>0</v>
      </c>
      <c r="X15" s="143"/>
      <c r="Y15" s="73" t="str">
        <f t="shared" ref="Y15:Y22" si="1">IF(OR(U15=V15,U15&gt;V15),"Correcto","Incorrecto")</f>
        <v>Correcto</v>
      </c>
      <c r="Z15" s="246"/>
      <c r="AA15" s="246"/>
      <c r="AB15" s="246"/>
      <c r="AC15" s="246"/>
      <c r="AD15" s="246"/>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row>
    <row r="16" spans="1:56" s="70" customFormat="1" ht="7.65" customHeight="1">
      <c r="A16" s="65"/>
      <c r="B16" s="65"/>
      <c r="C16" s="147" t="s">
        <v>3</v>
      </c>
      <c r="D16" s="148"/>
      <c r="E16" s="148"/>
      <c r="F16" s="148"/>
      <c r="G16" s="148"/>
      <c r="H16" s="148"/>
      <c r="I16" s="148"/>
      <c r="J16" s="148"/>
      <c r="K16" s="148"/>
      <c r="L16" s="148"/>
      <c r="M16" s="148"/>
      <c r="N16" s="148"/>
      <c r="O16" s="148"/>
      <c r="P16" s="148"/>
      <c r="Q16" s="148"/>
      <c r="R16" s="259">
        <f>+AA19</f>
        <v>121306847</v>
      </c>
      <c r="S16" s="259">
        <f>+T16-R16</f>
        <v>46466404.719999969</v>
      </c>
      <c r="T16" s="261">
        <f>+AB19</f>
        <v>167773251.71999997</v>
      </c>
      <c r="U16" s="261">
        <f t="shared" ref="U16:V16" si="2">+AC19</f>
        <v>167422460.28999999</v>
      </c>
      <c r="V16" s="261">
        <f t="shared" si="2"/>
        <v>167422460.28999999</v>
      </c>
      <c r="W16" s="260">
        <f t="shared" si="0"/>
        <v>350791.42999997735</v>
      </c>
      <c r="X16" s="143"/>
      <c r="Y16" s="73" t="str">
        <f t="shared" si="1"/>
        <v>Correcto</v>
      </c>
      <c r="Z16" s="246"/>
      <c r="AA16" s="246"/>
      <c r="AB16" s="246"/>
      <c r="AC16" s="246"/>
      <c r="AD16" s="246"/>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row>
    <row r="17" spans="1:56" s="70" customFormat="1" ht="7.65" customHeight="1">
      <c r="A17" s="65"/>
      <c r="B17" s="65"/>
      <c r="C17" s="147" t="s">
        <v>4</v>
      </c>
      <c r="D17" s="148"/>
      <c r="E17" s="148"/>
      <c r="F17" s="148"/>
      <c r="G17" s="148"/>
      <c r="H17" s="148"/>
      <c r="I17" s="148"/>
      <c r="J17" s="148"/>
      <c r="K17" s="148"/>
      <c r="L17" s="148"/>
      <c r="M17" s="148"/>
      <c r="N17" s="148"/>
      <c r="O17" s="148"/>
      <c r="P17" s="148"/>
      <c r="Q17" s="148"/>
      <c r="R17" s="259"/>
      <c r="S17" s="259">
        <v>0</v>
      </c>
      <c r="T17" s="261"/>
      <c r="U17" s="259"/>
      <c r="V17" s="259"/>
      <c r="W17" s="260">
        <f t="shared" si="0"/>
        <v>0</v>
      </c>
      <c r="X17" s="143"/>
      <c r="Y17" s="73" t="str">
        <f>IF(OR(U17=V17,U17&gt;V17),"Correcto","Incorrecto")</f>
        <v>Correcto</v>
      </c>
      <c r="Z17"/>
      <c r="AA17"/>
      <c r="AB17"/>
      <c r="AC17"/>
      <c r="AD17"/>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row>
    <row r="18" spans="1:56" s="70" customFormat="1" ht="7.65" customHeight="1">
      <c r="A18" s="65"/>
      <c r="B18" s="65"/>
      <c r="C18" s="147" t="s">
        <v>5</v>
      </c>
      <c r="D18" s="148"/>
      <c r="E18" s="148"/>
      <c r="F18" s="148"/>
      <c r="G18" s="148"/>
      <c r="H18" s="148"/>
      <c r="I18" s="148"/>
      <c r="J18" s="148"/>
      <c r="K18" s="148"/>
      <c r="L18" s="148"/>
      <c r="M18" s="148"/>
      <c r="N18" s="148"/>
      <c r="O18" s="148"/>
      <c r="P18" s="148"/>
      <c r="Q18" s="148"/>
      <c r="R18" s="259"/>
      <c r="S18" s="259">
        <v>0</v>
      </c>
      <c r="T18" s="261"/>
      <c r="U18" s="259"/>
      <c r="V18" s="259"/>
      <c r="W18" s="260">
        <f t="shared" si="0"/>
        <v>0</v>
      </c>
      <c r="X18" s="143"/>
      <c r="Y18" s="73" t="str">
        <f t="shared" si="1"/>
        <v>Correcto</v>
      </c>
      <c r="Z18" s="69" t="s">
        <v>817</v>
      </c>
      <c r="AA18" s="246" t="s">
        <v>825</v>
      </c>
      <c r="AB18" s="246" t="s">
        <v>826</v>
      </c>
      <c r="AC18" s="246" t="s">
        <v>874</v>
      </c>
      <c r="AD18" s="246" t="s">
        <v>875</v>
      </c>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row>
    <row r="19" spans="1:56" s="70" customFormat="1" ht="7.65" customHeight="1">
      <c r="A19" s="65"/>
      <c r="B19" s="65"/>
      <c r="C19" s="147" t="s">
        <v>6</v>
      </c>
      <c r="D19" s="148"/>
      <c r="E19" s="148"/>
      <c r="F19" s="148"/>
      <c r="G19" s="148"/>
      <c r="H19" s="148"/>
      <c r="I19" s="148"/>
      <c r="J19" s="148"/>
      <c r="K19" s="148"/>
      <c r="L19" s="148"/>
      <c r="M19" s="148"/>
      <c r="N19" s="148"/>
      <c r="O19" s="148"/>
      <c r="P19" s="148"/>
      <c r="Q19" s="148"/>
      <c r="R19" s="259"/>
      <c r="S19" s="259">
        <v>0</v>
      </c>
      <c r="T19" s="261"/>
      <c r="U19" s="259"/>
      <c r="V19" s="259"/>
      <c r="W19" s="260">
        <f t="shared" si="0"/>
        <v>0</v>
      </c>
      <c r="X19" s="143"/>
      <c r="Y19" s="73" t="str">
        <f t="shared" si="1"/>
        <v>Correcto</v>
      </c>
      <c r="Z19" s="69" t="s">
        <v>819</v>
      </c>
      <c r="AA19" s="246">
        <v>121306847</v>
      </c>
      <c r="AB19" s="246">
        <v>167773251.71999997</v>
      </c>
      <c r="AC19" s="246">
        <v>167422460.28999999</v>
      </c>
      <c r="AD19" s="246">
        <v>167422460.28999999</v>
      </c>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row>
    <row r="20" spans="1:56" s="70" customFormat="1" ht="7.65" customHeight="1">
      <c r="A20" s="65"/>
      <c r="B20" s="65"/>
      <c r="C20" s="147" t="s">
        <v>7</v>
      </c>
      <c r="D20" s="148"/>
      <c r="E20" s="148"/>
      <c r="F20" s="148"/>
      <c r="G20" s="148"/>
      <c r="H20" s="148"/>
      <c r="I20" s="148"/>
      <c r="J20" s="148"/>
      <c r="K20" s="148"/>
      <c r="L20" s="148"/>
      <c r="M20" s="148"/>
      <c r="N20" s="148"/>
      <c r="O20" s="148"/>
      <c r="P20" s="148"/>
      <c r="Q20" s="148"/>
      <c r="R20" s="259"/>
      <c r="S20" s="259">
        <v>0</v>
      </c>
      <c r="T20" s="261"/>
      <c r="U20" s="259"/>
      <c r="V20" s="259"/>
      <c r="W20" s="260">
        <f t="shared" si="0"/>
        <v>0</v>
      </c>
      <c r="X20" s="143"/>
      <c r="Y20" s="73" t="str">
        <f t="shared" si="1"/>
        <v>Correcto</v>
      </c>
      <c r="Z20" s="69" t="s">
        <v>820</v>
      </c>
      <c r="AA20" s="246">
        <v>135286571</v>
      </c>
      <c r="AB20" s="246">
        <v>136891695.73000002</v>
      </c>
      <c r="AC20" s="246">
        <v>136891695.73000002</v>
      </c>
      <c r="AD20" s="246">
        <v>136852734.73000002</v>
      </c>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row>
    <row r="21" spans="1:56" s="70" customFormat="1" ht="7.65" customHeight="1">
      <c r="A21" s="65"/>
      <c r="B21" s="65"/>
      <c r="C21" s="147" t="s">
        <v>8</v>
      </c>
      <c r="D21" s="148"/>
      <c r="E21" s="148"/>
      <c r="F21" s="148"/>
      <c r="G21" s="148"/>
      <c r="H21" s="148"/>
      <c r="I21" s="148"/>
      <c r="J21" s="148"/>
      <c r="K21" s="148"/>
      <c r="L21" s="148"/>
      <c r="M21" s="148"/>
      <c r="N21" s="148"/>
      <c r="O21" s="148"/>
      <c r="P21" s="148"/>
      <c r="Q21" s="148"/>
      <c r="R21" s="259">
        <f>+AA20</f>
        <v>135286571</v>
      </c>
      <c r="S21" s="259">
        <f>+T21-R21</f>
        <v>1605124.7300000191</v>
      </c>
      <c r="T21" s="261">
        <f>+AB20</f>
        <v>136891695.73000002</v>
      </c>
      <c r="U21" s="261">
        <f t="shared" ref="U21:V21" si="3">+AC20</f>
        <v>136891695.73000002</v>
      </c>
      <c r="V21" s="261">
        <f t="shared" si="3"/>
        <v>136852734.73000002</v>
      </c>
      <c r="W21" s="260">
        <f t="shared" si="0"/>
        <v>0</v>
      </c>
      <c r="X21" s="143"/>
      <c r="Y21" s="73" t="str">
        <f t="shared" si="1"/>
        <v>Correcto</v>
      </c>
      <c r="Z21" s="69" t="s">
        <v>827</v>
      </c>
      <c r="AA21" s="246">
        <v>276700876</v>
      </c>
      <c r="AB21" s="246">
        <v>275647938.04999995</v>
      </c>
      <c r="AC21" s="246">
        <v>275647938.04999995</v>
      </c>
      <c r="AD21" s="246">
        <v>275597938.04999995</v>
      </c>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row>
    <row r="22" spans="1:56" s="70" customFormat="1" ht="7.65" customHeight="1">
      <c r="A22" s="65"/>
      <c r="B22" s="65"/>
      <c r="C22" s="149" t="s">
        <v>1</v>
      </c>
      <c r="D22" s="150"/>
      <c r="E22" s="150"/>
      <c r="F22" s="150"/>
      <c r="G22" s="150"/>
      <c r="H22" s="150"/>
      <c r="I22" s="150"/>
      <c r="J22" s="150"/>
      <c r="K22" s="150"/>
      <c r="L22" s="150"/>
      <c r="M22" s="150"/>
      <c r="N22" s="150"/>
      <c r="O22" s="150"/>
      <c r="P22" s="150"/>
      <c r="Q22" s="150"/>
      <c r="R22" s="259"/>
      <c r="S22" s="259">
        <v>0</v>
      </c>
      <c r="T22" s="262"/>
      <c r="U22" s="259"/>
      <c r="V22" s="259"/>
      <c r="W22" s="260">
        <f t="shared" si="0"/>
        <v>0</v>
      </c>
      <c r="X22" s="143"/>
      <c r="Y22" s="73" t="str">
        <f t="shared" si="1"/>
        <v>Correcto</v>
      </c>
      <c r="Z22" s="69" t="s">
        <v>828</v>
      </c>
      <c r="AA22" s="246">
        <v>1723827526</v>
      </c>
      <c r="AB22" s="246">
        <v>1659654870.23</v>
      </c>
      <c r="AC22" s="246">
        <v>1643354155.0500004</v>
      </c>
      <c r="AD22" s="246">
        <v>1643326107.0500004</v>
      </c>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row>
    <row r="23" spans="1:56" s="70" customFormat="1" ht="7.65" customHeight="1">
      <c r="A23" s="65"/>
      <c r="B23" s="65"/>
      <c r="C23" s="65"/>
      <c r="D23" s="65"/>
      <c r="E23" s="65"/>
      <c r="F23" s="65"/>
      <c r="G23" s="65"/>
      <c r="H23" s="65"/>
      <c r="I23" s="65"/>
      <c r="J23" s="65"/>
      <c r="K23" s="65"/>
      <c r="L23" s="65"/>
      <c r="M23" s="65"/>
      <c r="N23" s="65"/>
      <c r="O23" s="65"/>
      <c r="P23" s="65"/>
      <c r="Q23" s="66"/>
      <c r="R23" s="257"/>
      <c r="S23" s="257"/>
      <c r="T23" s="257"/>
      <c r="U23" s="257"/>
      <c r="V23" s="257"/>
      <c r="W23" s="257"/>
      <c r="X23" s="143"/>
      <c r="Y23" s="73"/>
      <c r="Z23" s="69" t="s">
        <v>829</v>
      </c>
      <c r="AA23" s="246">
        <v>119846621</v>
      </c>
      <c r="AB23" s="246">
        <v>106288909.19</v>
      </c>
      <c r="AC23" s="246">
        <v>104794867.17999999</v>
      </c>
      <c r="AD23" s="246">
        <v>104794867.17999999</v>
      </c>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row>
    <row r="24" spans="1:56" s="70" customFormat="1" ht="7.65" customHeight="1">
      <c r="A24" s="65"/>
      <c r="B24" s="145" t="s">
        <v>228</v>
      </c>
      <c r="C24" s="71"/>
      <c r="D24" s="71"/>
      <c r="E24" s="71"/>
      <c r="F24" s="71"/>
      <c r="G24" s="71"/>
      <c r="H24" s="71"/>
      <c r="I24" s="71"/>
      <c r="J24" s="71"/>
      <c r="K24" s="71"/>
      <c r="L24" s="71"/>
      <c r="M24" s="71"/>
      <c r="N24" s="71"/>
      <c r="O24" s="71"/>
      <c r="P24" s="71"/>
      <c r="Q24" s="72"/>
      <c r="R24" s="258">
        <f>SUM(R26:R32)</f>
        <v>2269828746</v>
      </c>
      <c r="S24" s="258">
        <f>SUM(S26:S32)</f>
        <v>-66964779.450000033</v>
      </c>
      <c r="T24" s="258">
        <f>SUM(R24+S24)</f>
        <v>2202863966.5500002</v>
      </c>
      <c r="U24" s="258">
        <f>SUM(U26:U32)</f>
        <v>2184234916.1600003</v>
      </c>
      <c r="V24" s="258">
        <f>SUM(V26:V32)</f>
        <v>2182986515.5300007</v>
      </c>
      <c r="W24" s="258">
        <f>SUM(T24-U24)</f>
        <v>18629050.389999866</v>
      </c>
      <c r="X24" s="143"/>
      <c r="Y24" s="73" t="str">
        <f>IF(OR(U24=V24,U24&gt;V24),"Correcto","Incorrecto")</f>
        <v>Correcto</v>
      </c>
      <c r="Z24" s="69" t="s">
        <v>830</v>
      </c>
      <c r="AA24" s="246">
        <v>30821317</v>
      </c>
      <c r="AB24" s="246">
        <v>30933211.310000002</v>
      </c>
      <c r="AC24" s="246">
        <v>30933211.310000002</v>
      </c>
      <c r="AD24" s="246">
        <v>30777147.68</v>
      </c>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row>
    <row r="25" spans="1:56" s="70" customFormat="1" ht="7.65" customHeight="1">
      <c r="A25" s="65"/>
      <c r="B25" s="65"/>
      <c r="C25" s="65"/>
      <c r="D25" s="65"/>
      <c r="E25" s="65"/>
      <c r="F25" s="65"/>
      <c r="G25" s="65"/>
      <c r="H25" s="65"/>
      <c r="I25" s="65"/>
      <c r="J25" s="65"/>
      <c r="K25" s="65"/>
      <c r="L25" s="65"/>
      <c r="M25" s="65"/>
      <c r="N25" s="65"/>
      <c r="O25" s="65"/>
      <c r="P25" s="65"/>
      <c r="Q25" s="66"/>
      <c r="R25" s="257"/>
      <c r="S25" s="257"/>
      <c r="T25" s="257"/>
      <c r="U25" s="257"/>
      <c r="V25" s="257"/>
      <c r="W25" s="257"/>
      <c r="X25" s="143"/>
      <c r="Y25" s="73"/>
      <c r="Z25" s="69" t="s">
        <v>831</v>
      </c>
      <c r="AA25" s="246">
        <v>12500000</v>
      </c>
      <c r="AB25" s="246">
        <v>12499920</v>
      </c>
      <c r="AC25" s="246">
        <v>12499920</v>
      </c>
      <c r="AD25" s="246">
        <v>12487420</v>
      </c>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row>
    <row r="26" spans="1:56" s="70" customFormat="1" ht="7.65" customHeight="1">
      <c r="A26" s="65"/>
      <c r="B26" s="65"/>
      <c r="C26" s="146" t="s">
        <v>9</v>
      </c>
      <c r="D26" s="71"/>
      <c r="E26" s="71"/>
      <c r="F26" s="71"/>
      <c r="G26" s="71"/>
      <c r="H26" s="71"/>
      <c r="I26" s="71"/>
      <c r="J26" s="71"/>
      <c r="K26" s="71"/>
      <c r="L26" s="71"/>
      <c r="M26" s="71"/>
      <c r="N26" s="71"/>
      <c r="O26" s="71"/>
      <c r="P26" s="71"/>
      <c r="Q26" s="71"/>
      <c r="R26" s="259">
        <f>+AA21</f>
        <v>276700876</v>
      </c>
      <c r="S26" s="259">
        <f t="shared" ref="S26:S31" si="4">+T26-R26</f>
        <v>-1052937.9500000477</v>
      </c>
      <c r="T26" s="260">
        <f>+AB21</f>
        <v>275647938.04999995</v>
      </c>
      <c r="U26" s="260">
        <f t="shared" ref="U26:V26" si="5">+AC21</f>
        <v>275647938.04999995</v>
      </c>
      <c r="V26" s="260">
        <f t="shared" si="5"/>
        <v>275597938.04999995</v>
      </c>
      <c r="W26" s="260">
        <f t="shared" ref="W26:W32" si="6">SUM(T26-U26)</f>
        <v>0</v>
      </c>
      <c r="X26" s="143"/>
      <c r="Y26" s="73" t="str">
        <f t="shared" ref="Y26:Y32" si="7">IF(OR(U26=V26,U26&gt;V26),"Correcto","Incorrecto")</f>
        <v>Correcto</v>
      </c>
      <c r="Z26" s="69" t="s">
        <v>832</v>
      </c>
      <c r="AA26" s="246">
        <v>106132406</v>
      </c>
      <c r="AB26" s="246">
        <v>117839117.77</v>
      </c>
      <c r="AC26" s="246">
        <v>117004824.56999999</v>
      </c>
      <c r="AD26" s="246">
        <v>116003035.56999999</v>
      </c>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row>
    <row r="27" spans="1:56" s="70" customFormat="1" ht="7.65" customHeight="1">
      <c r="A27" s="65"/>
      <c r="B27" s="65"/>
      <c r="C27" s="147" t="s">
        <v>10</v>
      </c>
      <c r="D27" s="148"/>
      <c r="E27" s="148"/>
      <c r="F27" s="148"/>
      <c r="G27" s="148"/>
      <c r="H27" s="148"/>
      <c r="I27" s="148"/>
      <c r="J27" s="148"/>
      <c r="K27" s="148"/>
      <c r="L27" s="148"/>
      <c r="M27" s="148"/>
      <c r="N27" s="148"/>
      <c r="O27" s="148"/>
      <c r="P27" s="148"/>
      <c r="Q27" s="148"/>
      <c r="R27" s="259">
        <f t="shared" ref="R27:R31" si="8">+AA22</f>
        <v>1723827526</v>
      </c>
      <c r="S27" s="259">
        <f t="shared" si="4"/>
        <v>-64172655.769999981</v>
      </c>
      <c r="T27" s="260">
        <f t="shared" ref="T27:T31" si="9">+AB22</f>
        <v>1659654870.23</v>
      </c>
      <c r="U27" s="260">
        <f t="shared" ref="U27:U31" si="10">+AC22</f>
        <v>1643354155.0500004</v>
      </c>
      <c r="V27" s="260">
        <f t="shared" ref="V27:V31" si="11">+AD22</f>
        <v>1643326107.0500004</v>
      </c>
      <c r="W27" s="261">
        <f t="shared" si="6"/>
        <v>16300715.17999959</v>
      </c>
      <c r="X27" s="143"/>
      <c r="Y27" s="73" t="str">
        <f t="shared" si="7"/>
        <v>Correcto</v>
      </c>
      <c r="Z27" s="69" t="s">
        <v>821</v>
      </c>
      <c r="AA27" s="246">
        <v>0</v>
      </c>
      <c r="AB27" s="246">
        <v>15158217.42</v>
      </c>
      <c r="AC27" s="246">
        <v>15158217.42</v>
      </c>
      <c r="AD27" s="246">
        <v>15158217.42</v>
      </c>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row>
    <row r="28" spans="1:56" s="70" customFormat="1" ht="7.65" customHeight="1">
      <c r="A28" s="65"/>
      <c r="B28" s="65"/>
      <c r="C28" s="147" t="s">
        <v>11</v>
      </c>
      <c r="D28" s="148"/>
      <c r="E28" s="148"/>
      <c r="F28" s="148"/>
      <c r="G28" s="148"/>
      <c r="H28" s="148"/>
      <c r="I28" s="148"/>
      <c r="J28" s="148"/>
      <c r="K28" s="148"/>
      <c r="L28" s="148"/>
      <c r="M28" s="148"/>
      <c r="N28" s="148"/>
      <c r="O28" s="148"/>
      <c r="P28" s="148"/>
      <c r="Q28" s="148"/>
      <c r="R28" s="259">
        <f t="shared" si="8"/>
        <v>119846621</v>
      </c>
      <c r="S28" s="259">
        <f t="shared" si="4"/>
        <v>-13557711.810000002</v>
      </c>
      <c r="T28" s="260">
        <f t="shared" si="9"/>
        <v>106288909.19</v>
      </c>
      <c r="U28" s="260">
        <f t="shared" si="10"/>
        <v>104794867.17999999</v>
      </c>
      <c r="V28" s="260">
        <f t="shared" si="11"/>
        <v>104794867.17999999</v>
      </c>
      <c r="W28" s="261">
        <f t="shared" si="6"/>
        <v>1494042.0100000054</v>
      </c>
      <c r="X28" s="143"/>
      <c r="Y28" s="73" t="str">
        <f t="shared" si="7"/>
        <v>Correcto</v>
      </c>
      <c r="Z28" s="69" t="s">
        <v>818</v>
      </c>
      <c r="AA28" s="246">
        <v>2526422164</v>
      </c>
      <c r="AB28" s="246">
        <v>2515767739.6199994</v>
      </c>
      <c r="AC28" s="246">
        <v>2503707289.6000004</v>
      </c>
      <c r="AD28" s="246">
        <v>2502419927.9700003</v>
      </c>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row>
    <row r="29" spans="1:56" s="70" customFormat="1" ht="7.65" customHeight="1">
      <c r="A29" s="65"/>
      <c r="B29" s="65"/>
      <c r="C29" s="147" t="s">
        <v>12</v>
      </c>
      <c r="D29" s="148"/>
      <c r="E29" s="148"/>
      <c r="F29" s="148"/>
      <c r="G29" s="148"/>
      <c r="H29" s="148"/>
      <c r="I29" s="148"/>
      <c r="J29" s="148"/>
      <c r="K29" s="148"/>
      <c r="L29" s="148"/>
      <c r="M29" s="148"/>
      <c r="N29" s="148"/>
      <c r="O29" s="148"/>
      <c r="P29" s="148"/>
      <c r="Q29" s="148"/>
      <c r="R29" s="259">
        <f t="shared" si="8"/>
        <v>30821317</v>
      </c>
      <c r="S29" s="259">
        <f t="shared" si="4"/>
        <v>111894.31000000238</v>
      </c>
      <c r="T29" s="260">
        <f t="shared" si="9"/>
        <v>30933211.310000002</v>
      </c>
      <c r="U29" s="260">
        <f t="shared" si="10"/>
        <v>30933211.310000002</v>
      </c>
      <c r="V29" s="260">
        <f t="shared" si="11"/>
        <v>30777147.68</v>
      </c>
      <c r="W29" s="261">
        <f t="shared" si="6"/>
        <v>0</v>
      </c>
      <c r="X29" s="143"/>
      <c r="Y29" s="73" t="str">
        <f t="shared" si="7"/>
        <v>Correcto</v>
      </c>
      <c r="Z29" s="69"/>
      <c r="AA29" s="246"/>
      <c r="AB29" s="246"/>
      <c r="AC29" s="246"/>
      <c r="AD29" s="246"/>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row>
    <row r="30" spans="1:56" s="70" customFormat="1" ht="7.65" customHeight="1">
      <c r="A30" s="65"/>
      <c r="B30" s="65"/>
      <c r="C30" s="147" t="s">
        <v>13</v>
      </c>
      <c r="D30" s="148"/>
      <c r="E30" s="148"/>
      <c r="F30" s="148"/>
      <c r="G30" s="148"/>
      <c r="H30" s="148"/>
      <c r="I30" s="148"/>
      <c r="J30" s="148"/>
      <c r="K30" s="148"/>
      <c r="L30" s="148"/>
      <c r="M30" s="148"/>
      <c r="N30" s="148"/>
      <c r="O30" s="148"/>
      <c r="P30" s="148"/>
      <c r="Q30" s="148"/>
      <c r="R30" s="259">
        <f t="shared" si="8"/>
        <v>12500000</v>
      </c>
      <c r="S30" s="259">
        <f t="shared" si="4"/>
        <v>-80</v>
      </c>
      <c r="T30" s="260">
        <f t="shared" si="9"/>
        <v>12499920</v>
      </c>
      <c r="U30" s="260">
        <f t="shared" si="10"/>
        <v>12499920</v>
      </c>
      <c r="V30" s="260">
        <f t="shared" si="11"/>
        <v>12487420</v>
      </c>
      <c r="W30" s="261">
        <f t="shared" si="6"/>
        <v>0</v>
      </c>
      <c r="X30" s="143"/>
      <c r="Y30" s="73" t="str">
        <f t="shared" si="7"/>
        <v>Correcto</v>
      </c>
      <c r="Z30" s="69"/>
      <c r="AA30" s="246"/>
      <c r="AB30" s="246"/>
      <c r="AC30" s="246"/>
      <c r="AD30" s="246"/>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row>
    <row r="31" spans="1:56" s="70" customFormat="1" ht="7.65" customHeight="1">
      <c r="A31" s="65"/>
      <c r="B31" s="65"/>
      <c r="C31" s="147" t="s">
        <v>14</v>
      </c>
      <c r="D31" s="148"/>
      <c r="E31" s="148"/>
      <c r="F31" s="148"/>
      <c r="G31" s="148"/>
      <c r="H31" s="148"/>
      <c r="I31" s="148"/>
      <c r="J31" s="148"/>
      <c r="K31" s="148"/>
      <c r="L31" s="148"/>
      <c r="M31" s="148"/>
      <c r="N31" s="148"/>
      <c r="O31" s="148"/>
      <c r="P31" s="148"/>
      <c r="Q31" s="148"/>
      <c r="R31" s="259">
        <f t="shared" si="8"/>
        <v>106132406</v>
      </c>
      <c r="S31" s="259">
        <f t="shared" si="4"/>
        <v>11706711.769999996</v>
      </c>
      <c r="T31" s="260">
        <f t="shared" si="9"/>
        <v>117839117.77</v>
      </c>
      <c r="U31" s="260">
        <f t="shared" si="10"/>
        <v>117004824.56999999</v>
      </c>
      <c r="V31" s="260">
        <f t="shared" si="11"/>
        <v>116003035.56999999</v>
      </c>
      <c r="W31" s="261">
        <f t="shared" si="6"/>
        <v>834293.20000000298</v>
      </c>
      <c r="X31" s="143"/>
      <c r="Y31" s="73" t="str">
        <f t="shared" si="7"/>
        <v>Correcto</v>
      </c>
      <c r="Z31" s="69"/>
      <c r="AA31" s="246"/>
      <c r="AB31" s="246"/>
      <c r="AC31" s="246"/>
      <c r="AD31" s="246"/>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row>
    <row r="32" spans="1:56" s="70" customFormat="1" ht="7.65" customHeight="1">
      <c r="A32" s="65"/>
      <c r="B32" s="65"/>
      <c r="C32" s="149" t="s">
        <v>15</v>
      </c>
      <c r="D32" s="150"/>
      <c r="E32" s="150"/>
      <c r="F32" s="150"/>
      <c r="G32" s="150"/>
      <c r="H32" s="150"/>
      <c r="I32" s="150"/>
      <c r="J32" s="150"/>
      <c r="K32" s="150"/>
      <c r="L32" s="150"/>
      <c r="M32" s="150"/>
      <c r="N32" s="150"/>
      <c r="O32" s="150"/>
      <c r="P32" s="150"/>
      <c r="Q32" s="150"/>
      <c r="R32" s="259">
        <v>0</v>
      </c>
      <c r="S32" s="259">
        <v>0</v>
      </c>
      <c r="T32" s="262">
        <v>0</v>
      </c>
      <c r="U32" s="259">
        <v>0</v>
      </c>
      <c r="V32" s="259">
        <v>0</v>
      </c>
      <c r="W32" s="262">
        <f t="shared" si="6"/>
        <v>0</v>
      </c>
      <c r="X32" s="143"/>
      <c r="Y32" s="73" t="str">
        <f t="shared" si="7"/>
        <v>Correcto</v>
      </c>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row>
    <row r="33" spans="1:56" s="70" customFormat="1" ht="7.65" customHeight="1">
      <c r="A33" s="65"/>
      <c r="B33" s="65"/>
      <c r="C33" s="65"/>
      <c r="D33" s="65"/>
      <c r="E33" s="65"/>
      <c r="F33" s="65"/>
      <c r="G33" s="65"/>
      <c r="H33" s="65"/>
      <c r="I33" s="65"/>
      <c r="J33" s="65"/>
      <c r="K33" s="65"/>
      <c r="L33" s="65"/>
      <c r="M33" s="65"/>
      <c r="N33" s="65"/>
      <c r="O33" s="65"/>
      <c r="P33" s="65"/>
      <c r="Q33" s="66"/>
      <c r="R33" s="257"/>
      <c r="S33" s="257"/>
      <c r="T33" s="257"/>
      <c r="U33" s="257"/>
      <c r="V33" s="257"/>
      <c r="W33" s="257"/>
      <c r="X33" s="143"/>
      <c r="Y33" s="73"/>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row>
    <row r="34" spans="1:56" s="70" customFormat="1" ht="7.65" customHeight="1">
      <c r="A34" s="65"/>
      <c r="B34" s="145" t="s">
        <v>229</v>
      </c>
      <c r="C34" s="71"/>
      <c r="D34" s="71"/>
      <c r="E34" s="71"/>
      <c r="F34" s="71"/>
      <c r="G34" s="71"/>
      <c r="H34" s="71"/>
      <c r="I34" s="71"/>
      <c r="J34" s="71"/>
      <c r="K34" s="71"/>
      <c r="L34" s="71"/>
      <c r="M34" s="71"/>
      <c r="N34" s="71"/>
      <c r="O34" s="71"/>
      <c r="P34" s="71"/>
      <c r="Q34" s="72"/>
      <c r="R34" s="258">
        <f>SUM(R36:R44)</f>
        <v>0</v>
      </c>
      <c r="S34" s="258">
        <f>SUM(S36:S44)</f>
        <v>15158217.42</v>
      </c>
      <c r="T34" s="258">
        <f>SUM(R34+S34)</f>
        <v>15158217.42</v>
      </c>
      <c r="U34" s="258">
        <f>SUM(U36:U44)</f>
        <v>15158217.42</v>
      </c>
      <c r="V34" s="258">
        <f>SUM(V36:V44)</f>
        <v>15158217.42</v>
      </c>
      <c r="W34" s="258">
        <f>SUM(T34-U34)</f>
        <v>0</v>
      </c>
      <c r="X34" s="143"/>
      <c r="Y34" s="73" t="str">
        <f>IF(OR(U34=V34,U34&gt;V34),"Correcto","Incorrecto")</f>
        <v>Correcto</v>
      </c>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row>
    <row r="35" spans="1:56" s="70" customFormat="1" ht="7.65" customHeight="1">
      <c r="A35" s="65"/>
      <c r="B35" s="65"/>
      <c r="C35" s="65"/>
      <c r="D35" s="65"/>
      <c r="E35" s="65"/>
      <c r="F35" s="65"/>
      <c r="G35" s="65"/>
      <c r="H35" s="65"/>
      <c r="I35" s="65"/>
      <c r="J35" s="65"/>
      <c r="K35" s="65"/>
      <c r="L35" s="65"/>
      <c r="M35" s="65"/>
      <c r="N35" s="65"/>
      <c r="O35" s="65"/>
      <c r="P35" s="65"/>
      <c r="Q35" s="66"/>
      <c r="R35" s="257"/>
      <c r="S35" s="257"/>
      <c r="T35" s="257"/>
      <c r="U35" s="257"/>
      <c r="V35" s="257"/>
      <c r="W35" s="257"/>
      <c r="X35" s="143"/>
      <c r="Y35" s="73"/>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row>
    <row r="36" spans="1:56" s="70" customFormat="1" ht="7.65" customHeight="1">
      <c r="A36" s="65"/>
      <c r="B36" s="65"/>
      <c r="C36" s="146" t="s">
        <v>16</v>
      </c>
      <c r="D36" s="71"/>
      <c r="E36" s="71"/>
      <c r="F36" s="71"/>
      <c r="G36" s="71"/>
      <c r="H36" s="71"/>
      <c r="I36" s="71"/>
      <c r="J36" s="71"/>
      <c r="K36" s="71"/>
      <c r="L36" s="71"/>
      <c r="M36" s="71"/>
      <c r="N36" s="71"/>
      <c r="O36" s="71"/>
      <c r="P36" s="71"/>
      <c r="Q36" s="71"/>
      <c r="R36" s="259">
        <f>+AA27</f>
        <v>0</v>
      </c>
      <c r="S36" s="259">
        <f t="shared" ref="S36" si="12">+T36-R36</f>
        <v>15158217.42</v>
      </c>
      <c r="T36" s="260">
        <f>+AB27</f>
        <v>15158217.42</v>
      </c>
      <c r="U36" s="260">
        <f t="shared" ref="U36:V36" si="13">+AC27</f>
        <v>15158217.42</v>
      </c>
      <c r="V36" s="260">
        <f t="shared" si="13"/>
        <v>15158217.42</v>
      </c>
      <c r="W36" s="260">
        <f>SUM(T36-U36)</f>
        <v>0</v>
      </c>
      <c r="X36" s="143"/>
      <c r="Y36" s="73" t="str">
        <f t="shared" ref="Y36:Y44" si="14">IF(OR(U36=V36,U36&gt;V36),"Correcto","Incorrecto")</f>
        <v>Correcto</v>
      </c>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s="70" customFormat="1" ht="7.65" customHeight="1">
      <c r="A37" s="65"/>
      <c r="B37" s="65"/>
      <c r="C37" s="147" t="s">
        <v>17</v>
      </c>
      <c r="D37" s="148"/>
      <c r="E37" s="148"/>
      <c r="F37" s="148"/>
      <c r="G37" s="148"/>
      <c r="H37" s="148"/>
      <c r="I37" s="148"/>
      <c r="J37" s="148"/>
      <c r="K37" s="148"/>
      <c r="L37" s="148"/>
      <c r="M37" s="148"/>
      <c r="N37" s="148"/>
      <c r="O37" s="148"/>
      <c r="P37" s="148"/>
      <c r="Q37" s="148"/>
      <c r="R37" s="259">
        <v>0</v>
      </c>
      <c r="S37" s="259">
        <v>0</v>
      </c>
      <c r="T37" s="261">
        <f t="shared" ref="T37:T44" si="15">SUM(R37+S37)</f>
        <v>0</v>
      </c>
      <c r="U37" s="259">
        <v>0</v>
      </c>
      <c r="V37" s="259">
        <v>0</v>
      </c>
      <c r="W37" s="261">
        <f t="shared" ref="W37:W44" si="16">SUM(T37-U37)</f>
        <v>0</v>
      </c>
      <c r="X37" s="143"/>
      <c r="Y37" s="73" t="str">
        <f t="shared" si="14"/>
        <v>Correcto</v>
      </c>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row>
    <row r="38" spans="1:56" s="70" customFormat="1" ht="7.65" customHeight="1">
      <c r="A38" s="65"/>
      <c r="B38" s="65"/>
      <c r="C38" s="147" t="s">
        <v>18</v>
      </c>
      <c r="D38" s="148"/>
      <c r="E38" s="148"/>
      <c r="F38" s="148"/>
      <c r="G38" s="148"/>
      <c r="H38" s="148"/>
      <c r="I38" s="148"/>
      <c r="J38" s="148"/>
      <c r="K38" s="148"/>
      <c r="L38" s="148"/>
      <c r="M38" s="148"/>
      <c r="N38" s="148"/>
      <c r="O38" s="148"/>
      <c r="P38" s="148"/>
      <c r="Q38" s="148"/>
      <c r="R38" s="259">
        <v>0</v>
      </c>
      <c r="S38" s="259">
        <v>0</v>
      </c>
      <c r="T38" s="261">
        <f t="shared" si="15"/>
        <v>0</v>
      </c>
      <c r="U38" s="259">
        <v>0</v>
      </c>
      <c r="V38" s="259">
        <v>0</v>
      </c>
      <c r="W38" s="261">
        <f t="shared" si="16"/>
        <v>0</v>
      </c>
      <c r="X38" s="143"/>
      <c r="Y38" s="73" t="str">
        <f t="shared" si="14"/>
        <v>Correcto</v>
      </c>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row>
    <row r="39" spans="1:56" s="70" customFormat="1" ht="7.65" customHeight="1">
      <c r="A39" s="65"/>
      <c r="B39" s="65"/>
      <c r="C39" s="147" t="s">
        <v>19</v>
      </c>
      <c r="D39" s="148"/>
      <c r="E39" s="148"/>
      <c r="F39" s="148"/>
      <c r="G39" s="148"/>
      <c r="H39" s="148"/>
      <c r="I39" s="148"/>
      <c r="J39" s="148"/>
      <c r="K39" s="148"/>
      <c r="L39" s="148"/>
      <c r="M39" s="148"/>
      <c r="N39" s="148"/>
      <c r="O39" s="148"/>
      <c r="P39" s="148"/>
      <c r="Q39" s="148"/>
      <c r="R39" s="259">
        <v>0</v>
      </c>
      <c r="S39" s="259">
        <v>0</v>
      </c>
      <c r="T39" s="261">
        <f t="shared" si="15"/>
        <v>0</v>
      </c>
      <c r="U39" s="259">
        <v>0</v>
      </c>
      <c r="V39" s="259">
        <v>0</v>
      </c>
      <c r="W39" s="261">
        <f t="shared" si="16"/>
        <v>0</v>
      </c>
      <c r="X39" s="143"/>
      <c r="Y39" s="73" t="str">
        <f t="shared" si="14"/>
        <v>Correcto</v>
      </c>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row>
    <row r="40" spans="1:56" s="70" customFormat="1" ht="7.65" customHeight="1">
      <c r="A40" s="65"/>
      <c r="B40" s="65"/>
      <c r="C40" s="147" t="s">
        <v>20</v>
      </c>
      <c r="D40" s="148"/>
      <c r="E40" s="148"/>
      <c r="F40" s="148"/>
      <c r="G40" s="148"/>
      <c r="H40" s="148"/>
      <c r="I40" s="148"/>
      <c r="J40" s="148"/>
      <c r="K40" s="148"/>
      <c r="L40" s="148"/>
      <c r="M40" s="148"/>
      <c r="N40" s="148"/>
      <c r="O40" s="148"/>
      <c r="P40" s="148"/>
      <c r="Q40" s="148"/>
      <c r="R40" s="259">
        <v>0</v>
      </c>
      <c r="S40" s="259">
        <v>0</v>
      </c>
      <c r="T40" s="261">
        <f t="shared" si="15"/>
        <v>0</v>
      </c>
      <c r="U40" s="259">
        <v>0</v>
      </c>
      <c r="V40" s="259">
        <v>0</v>
      </c>
      <c r="W40" s="261">
        <f t="shared" si="16"/>
        <v>0</v>
      </c>
      <c r="X40" s="143"/>
      <c r="Y40" s="73" t="str">
        <f t="shared" si="14"/>
        <v>Correcto</v>
      </c>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row>
    <row r="41" spans="1:56" s="70" customFormat="1" ht="7.65" customHeight="1">
      <c r="A41" s="65"/>
      <c r="B41" s="65"/>
      <c r="C41" s="147" t="s">
        <v>21</v>
      </c>
      <c r="D41" s="148"/>
      <c r="E41" s="148"/>
      <c r="F41" s="148"/>
      <c r="G41" s="148"/>
      <c r="H41" s="148"/>
      <c r="I41" s="148"/>
      <c r="J41" s="148"/>
      <c r="K41" s="148"/>
      <c r="L41" s="148"/>
      <c r="M41" s="148"/>
      <c r="N41" s="148"/>
      <c r="O41" s="148"/>
      <c r="P41" s="148"/>
      <c r="Q41" s="148"/>
      <c r="R41" s="259">
        <v>0</v>
      </c>
      <c r="S41" s="259">
        <v>0</v>
      </c>
      <c r="T41" s="261">
        <f t="shared" si="15"/>
        <v>0</v>
      </c>
      <c r="U41" s="259">
        <v>0</v>
      </c>
      <c r="V41" s="259">
        <v>0</v>
      </c>
      <c r="W41" s="261">
        <f t="shared" si="16"/>
        <v>0</v>
      </c>
      <c r="X41" s="143"/>
      <c r="Y41" s="73" t="str">
        <f t="shared" si="14"/>
        <v>Correcto</v>
      </c>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row>
    <row r="42" spans="1:56" s="70" customFormat="1" ht="7.65" customHeight="1">
      <c r="A42" s="65"/>
      <c r="B42" s="65"/>
      <c r="C42" s="147" t="s">
        <v>22</v>
      </c>
      <c r="D42" s="148"/>
      <c r="E42" s="148"/>
      <c r="F42" s="148"/>
      <c r="G42" s="148"/>
      <c r="H42" s="148"/>
      <c r="I42" s="148"/>
      <c r="J42" s="148"/>
      <c r="K42" s="148"/>
      <c r="L42" s="148"/>
      <c r="M42" s="148"/>
      <c r="N42" s="148"/>
      <c r="O42" s="148"/>
      <c r="P42" s="148"/>
      <c r="Q42" s="148"/>
      <c r="R42" s="259">
        <v>0</v>
      </c>
      <c r="S42" s="259">
        <v>0</v>
      </c>
      <c r="T42" s="261">
        <f t="shared" si="15"/>
        <v>0</v>
      </c>
      <c r="U42" s="259">
        <v>0</v>
      </c>
      <c r="V42" s="259">
        <v>0</v>
      </c>
      <c r="W42" s="261">
        <f t="shared" si="16"/>
        <v>0</v>
      </c>
      <c r="X42" s="143"/>
      <c r="Y42" s="73" t="str">
        <f t="shared" si="14"/>
        <v>Correcto</v>
      </c>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row>
    <row r="43" spans="1:56" s="70" customFormat="1" ht="7.65" customHeight="1">
      <c r="A43" s="65"/>
      <c r="B43" s="65"/>
      <c r="C43" s="147" t="s">
        <v>23</v>
      </c>
      <c r="D43" s="148"/>
      <c r="E43" s="148"/>
      <c r="F43" s="148"/>
      <c r="G43" s="148"/>
      <c r="H43" s="148"/>
      <c r="I43" s="148"/>
      <c r="J43" s="148"/>
      <c r="K43" s="148"/>
      <c r="L43" s="148"/>
      <c r="M43" s="148"/>
      <c r="N43" s="148"/>
      <c r="O43" s="148"/>
      <c r="P43" s="148"/>
      <c r="Q43" s="148"/>
      <c r="R43" s="259">
        <v>0</v>
      </c>
      <c r="S43" s="259">
        <v>0</v>
      </c>
      <c r="T43" s="261">
        <f t="shared" si="15"/>
        <v>0</v>
      </c>
      <c r="U43" s="259">
        <v>0</v>
      </c>
      <c r="V43" s="259">
        <v>0</v>
      </c>
      <c r="W43" s="261">
        <f t="shared" si="16"/>
        <v>0</v>
      </c>
      <c r="X43" s="143"/>
      <c r="Y43" s="73" t="str">
        <f t="shared" si="14"/>
        <v>Correcto</v>
      </c>
      <c r="Z43" s="69"/>
      <c r="AA43" s="246"/>
      <c r="AB43" s="246"/>
      <c r="AC43" s="246"/>
      <c r="AD43" s="246"/>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row>
    <row r="44" spans="1:56" s="70" customFormat="1" ht="7.65" customHeight="1">
      <c r="A44" s="65"/>
      <c r="B44" s="65"/>
      <c r="C44" s="149" t="s">
        <v>24</v>
      </c>
      <c r="D44" s="150"/>
      <c r="E44" s="150"/>
      <c r="F44" s="150"/>
      <c r="G44" s="150"/>
      <c r="H44" s="150"/>
      <c r="I44" s="150"/>
      <c r="J44" s="150"/>
      <c r="K44" s="150"/>
      <c r="L44" s="150"/>
      <c r="M44" s="150"/>
      <c r="N44" s="150"/>
      <c r="O44" s="150"/>
      <c r="P44" s="150"/>
      <c r="Q44" s="150"/>
      <c r="R44" s="259">
        <v>0</v>
      </c>
      <c r="S44" s="259">
        <v>0</v>
      </c>
      <c r="T44" s="262">
        <f t="shared" si="15"/>
        <v>0</v>
      </c>
      <c r="U44" s="259">
        <v>0</v>
      </c>
      <c r="V44" s="259">
        <v>0</v>
      </c>
      <c r="W44" s="262">
        <f t="shared" si="16"/>
        <v>0</v>
      </c>
      <c r="X44" s="143"/>
      <c r="Y44" s="73" t="str">
        <f t="shared" si="14"/>
        <v>Correcto</v>
      </c>
      <c r="Z44" s="69"/>
      <c r="AA44" s="246"/>
      <c r="AB44" s="246"/>
      <c r="AC44" s="246"/>
      <c r="AD44" s="246"/>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row>
    <row r="45" spans="1:56" s="70" customFormat="1" ht="7.65" customHeight="1">
      <c r="A45" s="65"/>
      <c r="B45" s="65"/>
      <c r="C45" s="151"/>
      <c r="D45" s="65"/>
      <c r="E45" s="65"/>
      <c r="F45" s="65"/>
      <c r="G45" s="65"/>
      <c r="H45" s="65"/>
      <c r="I45" s="65"/>
      <c r="J45" s="65"/>
      <c r="K45" s="65"/>
      <c r="L45" s="65"/>
      <c r="M45" s="65"/>
      <c r="N45" s="65"/>
      <c r="O45" s="65"/>
      <c r="P45" s="65"/>
      <c r="Q45" s="65"/>
      <c r="R45" s="263"/>
      <c r="S45" s="263"/>
      <c r="T45" s="263"/>
      <c r="U45" s="263"/>
      <c r="V45" s="263"/>
      <c r="W45" s="263"/>
      <c r="X45" s="143"/>
      <c r="Y45" s="73"/>
      <c r="Z45" s="69"/>
      <c r="AA45" s="246"/>
      <c r="AB45" s="246"/>
      <c r="AC45" s="246"/>
      <c r="AD45" s="246"/>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row>
    <row r="46" spans="1:56" s="70" customFormat="1" ht="7.65" customHeight="1">
      <c r="A46" s="65"/>
      <c r="B46" s="145" t="s">
        <v>230</v>
      </c>
      <c r="C46" s="71"/>
      <c r="D46" s="71"/>
      <c r="E46" s="71"/>
      <c r="F46" s="71"/>
      <c r="G46" s="71"/>
      <c r="H46" s="71"/>
      <c r="I46" s="71"/>
      <c r="J46" s="71"/>
      <c r="K46" s="71"/>
      <c r="L46" s="71"/>
      <c r="M46" s="71"/>
      <c r="N46" s="71"/>
      <c r="O46" s="71"/>
      <c r="P46" s="71"/>
      <c r="Q46" s="72"/>
      <c r="R46" s="258">
        <f>SUM(R48:R51)</f>
        <v>0</v>
      </c>
      <c r="S46" s="258">
        <f>SUM(S48:S51)</f>
        <v>0</v>
      </c>
      <c r="T46" s="258">
        <f>SUM(R46+S46)</f>
        <v>0</v>
      </c>
      <c r="U46" s="258">
        <f>SUM(U48:U51)</f>
        <v>0</v>
      </c>
      <c r="V46" s="258">
        <f>SUM(V48:V51)</f>
        <v>0</v>
      </c>
      <c r="W46" s="258">
        <f>SUM(T46-U46)</f>
        <v>0</v>
      </c>
      <c r="X46" s="143"/>
      <c r="Y46" s="73" t="str">
        <f>IF(OR(U46=V46,U46&gt;V46),"Correcto","Incorrecto")</f>
        <v>Correcto</v>
      </c>
      <c r="Z46" s="69"/>
      <c r="AA46" s="246"/>
      <c r="AB46" s="246"/>
      <c r="AC46" s="246"/>
      <c r="AD46" s="246"/>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row>
    <row r="47" spans="1:56" s="70" customFormat="1" ht="7.65" customHeight="1">
      <c r="A47" s="65"/>
      <c r="B47" s="65"/>
      <c r="C47" s="65"/>
      <c r="D47" s="65"/>
      <c r="E47" s="65"/>
      <c r="F47" s="65"/>
      <c r="G47" s="65"/>
      <c r="H47" s="65"/>
      <c r="I47" s="65"/>
      <c r="J47" s="65"/>
      <c r="K47" s="65"/>
      <c r="L47" s="65"/>
      <c r="M47" s="65"/>
      <c r="N47" s="65"/>
      <c r="O47" s="65"/>
      <c r="P47" s="65"/>
      <c r="Q47" s="66"/>
      <c r="R47" s="257"/>
      <c r="S47" s="257"/>
      <c r="T47" s="257"/>
      <c r="U47" s="257"/>
      <c r="V47" s="257"/>
      <c r="W47" s="257"/>
      <c r="X47" s="143"/>
      <c r="Y47" s="73"/>
      <c r="Z47" s="69"/>
      <c r="AA47" s="246"/>
      <c r="AB47" s="246"/>
      <c r="AC47" s="246"/>
      <c r="AD47" s="246"/>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row>
    <row r="48" spans="1:56" s="70" customFormat="1" ht="7.65" customHeight="1">
      <c r="A48" s="65"/>
      <c r="B48" s="65"/>
      <c r="C48" s="146" t="s">
        <v>231</v>
      </c>
      <c r="D48" s="71"/>
      <c r="E48" s="71"/>
      <c r="F48" s="71"/>
      <c r="G48" s="71"/>
      <c r="H48" s="71"/>
      <c r="I48" s="71"/>
      <c r="J48" s="71"/>
      <c r="K48" s="71"/>
      <c r="L48" s="71"/>
      <c r="M48" s="71"/>
      <c r="N48" s="71"/>
      <c r="O48" s="71"/>
      <c r="P48" s="71"/>
      <c r="Q48" s="71"/>
      <c r="R48" s="259">
        <v>0</v>
      </c>
      <c r="S48" s="259">
        <v>0</v>
      </c>
      <c r="T48" s="260">
        <f>SUM(R48+S48)</f>
        <v>0</v>
      </c>
      <c r="U48" s="259">
        <v>0</v>
      </c>
      <c r="V48" s="259">
        <v>0</v>
      </c>
      <c r="W48" s="260">
        <f>SUM(T48-U48)</f>
        <v>0</v>
      </c>
      <c r="X48" s="143"/>
      <c r="Y48" s="73" t="str">
        <f t="shared" ref="Y48:Y51" si="17">IF(OR(U48=V48,U48&gt;V48),"Correcto","Incorrecto")</f>
        <v>Correcto</v>
      </c>
      <c r="Z48" s="69"/>
      <c r="AA48" s="246"/>
      <c r="AB48" s="246"/>
      <c r="AC48" s="246"/>
      <c r="AD48" s="246"/>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row>
    <row r="49" spans="1:56" s="70" customFormat="1" ht="7.65" customHeight="1">
      <c r="A49" s="65"/>
      <c r="B49" s="65"/>
      <c r="C49" s="147" t="s">
        <v>232</v>
      </c>
      <c r="D49" s="148"/>
      <c r="E49" s="148"/>
      <c r="F49" s="148"/>
      <c r="G49" s="148"/>
      <c r="H49" s="148"/>
      <c r="I49" s="148"/>
      <c r="J49" s="148"/>
      <c r="K49" s="148"/>
      <c r="L49" s="148"/>
      <c r="M49" s="148"/>
      <c r="N49" s="148"/>
      <c r="O49" s="148"/>
      <c r="P49" s="148"/>
      <c r="Q49" s="148"/>
      <c r="R49" s="259">
        <v>0</v>
      </c>
      <c r="S49" s="259">
        <v>0</v>
      </c>
      <c r="T49" s="261">
        <f>SUM(R49+S49)</f>
        <v>0</v>
      </c>
      <c r="U49" s="259">
        <v>0</v>
      </c>
      <c r="V49" s="259">
        <v>0</v>
      </c>
      <c r="W49" s="261">
        <f>SUM(T49-U49)</f>
        <v>0</v>
      </c>
      <c r="X49" s="143"/>
      <c r="Y49" s="73" t="str">
        <f t="shared" si="17"/>
        <v>Correcto</v>
      </c>
      <c r="Z49" s="69"/>
      <c r="AA49" s="246"/>
      <c r="AB49" s="246"/>
      <c r="AC49" s="246"/>
      <c r="AD49" s="246"/>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row>
    <row r="50" spans="1:56" s="70" customFormat="1" ht="7.65" customHeight="1">
      <c r="A50" s="65"/>
      <c r="B50" s="65"/>
      <c r="C50" s="147" t="s">
        <v>25</v>
      </c>
      <c r="D50" s="148"/>
      <c r="E50" s="148"/>
      <c r="F50" s="148"/>
      <c r="G50" s="148"/>
      <c r="H50" s="148"/>
      <c r="I50" s="148"/>
      <c r="J50" s="148"/>
      <c r="K50" s="148"/>
      <c r="L50" s="148"/>
      <c r="M50" s="148"/>
      <c r="N50" s="148"/>
      <c r="O50" s="148"/>
      <c r="P50" s="148"/>
      <c r="Q50" s="148"/>
      <c r="R50" s="259">
        <v>0</v>
      </c>
      <c r="S50" s="259">
        <v>0</v>
      </c>
      <c r="T50" s="261">
        <f>SUM(R50+S50)</f>
        <v>0</v>
      </c>
      <c r="U50" s="259">
        <v>0</v>
      </c>
      <c r="V50" s="259">
        <v>0</v>
      </c>
      <c r="W50" s="261">
        <f>SUM(T50-U50)</f>
        <v>0</v>
      </c>
      <c r="X50" s="143"/>
      <c r="Y50" s="73" t="str">
        <f t="shared" si="17"/>
        <v>Correcto</v>
      </c>
      <c r="Z50" s="69"/>
      <c r="AA50" s="246"/>
      <c r="AB50" s="246"/>
      <c r="AC50" s="246"/>
      <c r="AD50" s="246"/>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row>
    <row r="51" spans="1:56" s="70" customFormat="1" ht="7.65" customHeight="1">
      <c r="A51" s="65"/>
      <c r="B51" s="65"/>
      <c r="C51" s="149" t="s">
        <v>26</v>
      </c>
      <c r="D51" s="150"/>
      <c r="E51" s="150"/>
      <c r="F51" s="150"/>
      <c r="G51" s="150"/>
      <c r="H51" s="150"/>
      <c r="I51" s="150"/>
      <c r="J51" s="150"/>
      <c r="K51" s="150"/>
      <c r="L51" s="150"/>
      <c r="M51" s="150"/>
      <c r="N51" s="150"/>
      <c r="O51" s="150"/>
      <c r="P51" s="150"/>
      <c r="Q51" s="150"/>
      <c r="R51" s="259">
        <v>0</v>
      </c>
      <c r="S51" s="259">
        <v>0</v>
      </c>
      <c r="T51" s="262">
        <f>SUM(R51+S51)</f>
        <v>0</v>
      </c>
      <c r="U51" s="259">
        <v>0</v>
      </c>
      <c r="V51" s="259">
        <v>0</v>
      </c>
      <c r="W51" s="262">
        <f>SUM(T51-U51)</f>
        <v>0</v>
      </c>
      <c r="X51" s="143"/>
      <c r="Y51" s="73" t="str">
        <f t="shared" si="17"/>
        <v>Correcto</v>
      </c>
      <c r="Z51" s="69"/>
      <c r="AA51" s="246"/>
      <c r="AB51" s="246"/>
      <c r="AC51" s="246"/>
      <c r="AD51" s="246"/>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row>
    <row r="52" spans="1:56" s="70" customFormat="1" ht="7.65" customHeight="1" thickBot="1">
      <c r="A52" s="65"/>
      <c r="B52" s="65"/>
      <c r="C52" s="65"/>
      <c r="D52" s="65"/>
      <c r="E52" s="65"/>
      <c r="F52" s="65"/>
      <c r="G52" s="65"/>
      <c r="H52" s="65"/>
      <c r="I52" s="65"/>
      <c r="J52" s="65"/>
      <c r="K52" s="65"/>
      <c r="L52" s="65"/>
      <c r="M52" s="65"/>
      <c r="N52" s="65"/>
      <c r="O52" s="65"/>
      <c r="P52" s="65"/>
      <c r="Q52" s="66"/>
      <c r="R52" s="257"/>
      <c r="S52" s="257"/>
      <c r="T52" s="257"/>
      <c r="U52" s="257"/>
      <c r="V52" s="257"/>
      <c r="W52" s="257"/>
      <c r="X52" s="143"/>
      <c r="Y52" s="73"/>
      <c r="Z52" s="69"/>
      <c r="AA52" s="246"/>
      <c r="AB52" s="246"/>
      <c r="AC52" s="246"/>
      <c r="AD52" s="246"/>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row>
    <row r="53" spans="1:56" s="70" customFormat="1" ht="10.5" customHeight="1" thickTop="1">
      <c r="A53" s="77"/>
      <c r="B53" s="78" t="s">
        <v>148</v>
      </c>
      <c r="C53" s="79"/>
      <c r="D53" s="79"/>
      <c r="E53" s="79"/>
      <c r="F53" s="79"/>
      <c r="G53" s="79"/>
      <c r="H53" s="79"/>
      <c r="I53" s="79"/>
      <c r="J53" s="79"/>
      <c r="K53" s="79"/>
      <c r="L53" s="79"/>
      <c r="M53" s="79"/>
      <c r="N53" s="79"/>
      <c r="O53" s="79"/>
      <c r="P53" s="79"/>
      <c r="Q53" s="79"/>
      <c r="R53" s="264">
        <f>SUM(R13+R24+R34+R46)</f>
        <v>2526422164</v>
      </c>
      <c r="S53" s="264">
        <f>SUM(S13+S24+S34+S46)</f>
        <v>-3735032.5800000448</v>
      </c>
      <c r="T53" s="264">
        <f>SUM(R53+S53)</f>
        <v>2522687131.4200001</v>
      </c>
      <c r="U53" s="264">
        <f>SUM(U13+U24+U34+U46)</f>
        <v>2503707289.6000004</v>
      </c>
      <c r="V53" s="264">
        <f>SUM(V13+V24+V34+V46)</f>
        <v>2502419927.9700007</v>
      </c>
      <c r="W53" s="264">
        <f>SUM(T53-U53)</f>
        <v>18979841.819999695</v>
      </c>
      <c r="X53" s="152"/>
      <c r="Y53" s="73" t="str">
        <f>IF(OR(U53=V53,U53&gt;V53),"Correcto","Incorrecto")</f>
        <v>Correcto</v>
      </c>
      <c r="Z53" s="69"/>
      <c r="AA53" s="246"/>
      <c r="AB53" s="246"/>
      <c r="AC53" s="246"/>
      <c r="AD53" s="246"/>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row>
    <row r="54" spans="1:56" s="70" customFormat="1" ht="7.65" customHeight="1">
      <c r="A54" s="65"/>
      <c r="B54" s="153"/>
      <c r="C54" s="86"/>
      <c r="D54" s="86"/>
      <c r="E54" s="86"/>
      <c r="F54" s="86"/>
      <c r="G54" s="86"/>
      <c r="H54" s="86"/>
      <c r="I54" s="86"/>
      <c r="J54" s="86"/>
      <c r="K54" s="86"/>
      <c r="L54" s="86"/>
      <c r="M54" s="86"/>
      <c r="N54" s="86"/>
      <c r="O54" s="86"/>
      <c r="P54" s="86"/>
      <c r="Q54" s="86"/>
      <c r="R54" s="265"/>
      <c r="S54" s="265"/>
      <c r="T54" s="265"/>
      <c r="U54" s="265"/>
      <c r="V54" s="265"/>
      <c r="W54" s="265"/>
      <c r="X54" s="84"/>
      <c r="Y54" s="74"/>
      <c r="Z54" s="69"/>
      <c r="AA54" s="246"/>
      <c r="AB54" s="246"/>
      <c r="AC54" s="246"/>
      <c r="AD54" s="246"/>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row>
    <row r="55" spans="1:56" s="70" customFormat="1" ht="7.65" customHeight="1">
      <c r="A55" s="65"/>
      <c r="B55" s="329" t="s">
        <v>251</v>
      </c>
      <c r="C55" s="329"/>
      <c r="D55" s="329"/>
      <c r="E55" s="329"/>
      <c r="F55" s="329"/>
      <c r="G55" s="329"/>
      <c r="H55" s="332"/>
      <c r="I55" s="332"/>
      <c r="J55" s="332"/>
      <c r="K55" s="332"/>
      <c r="L55" s="332"/>
      <c r="M55" s="332"/>
      <c r="N55" s="332"/>
      <c r="O55" s="332"/>
      <c r="P55" s="135"/>
      <c r="Q55" s="118"/>
      <c r="R55" s="266" t="s">
        <v>253</v>
      </c>
      <c r="S55" s="267"/>
      <c r="T55" s="267"/>
      <c r="U55" s="267"/>
      <c r="V55" s="265"/>
      <c r="W55" s="265"/>
      <c r="X55" s="84"/>
      <c r="Y55" s="74"/>
      <c r="Z55" s="69"/>
      <c r="AA55" s="246"/>
      <c r="AB55" s="246"/>
      <c r="AC55" s="246"/>
      <c r="AD55" s="246"/>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row>
    <row r="56" spans="1:56" s="70" customFormat="1" ht="7.65" customHeight="1">
      <c r="A56" s="65"/>
      <c r="B56" s="118"/>
      <c r="C56" s="127"/>
      <c r="D56" s="110"/>
      <c r="E56" s="110"/>
      <c r="F56" s="110"/>
      <c r="G56" s="110"/>
      <c r="H56" s="341" t="s">
        <v>822</v>
      </c>
      <c r="I56" s="341"/>
      <c r="J56" s="341"/>
      <c r="K56" s="341"/>
      <c r="L56" s="341"/>
      <c r="M56" s="341"/>
      <c r="N56" s="341"/>
      <c r="O56" s="341"/>
      <c r="P56" s="135"/>
      <c r="Q56" s="118"/>
      <c r="R56" s="266"/>
      <c r="S56" s="344" t="s">
        <v>386</v>
      </c>
      <c r="T56" s="344"/>
      <c r="U56" s="344"/>
      <c r="V56" s="265"/>
      <c r="W56" s="265"/>
      <c r="X56" s="84"/>
      <c r="Y56" s="74"/>
      <c r="Z56" s="69"/>
      <c r="AA56" s="246"/>
      <c r="AB56" s="246"/>
      <c r="AC56" s="246"/>
      <c r="AD56" s="246"/>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row>
    <row r="57" spans="1:56" s="70" customFormat="1" ht="7.65" customHeight="1">
      <c r="A57" s="65"/>
      <c r="B57" s="153"/>
      <c r="C57" s="86"/>
      <c r="D57" s="86"/>
      <c r="E57" s="86"/>
      <c r="F57" s="86"/>
      <c r="G57" s="86"/>
      <c r="H57" s="341" t="s">
        <v>383</v>
      </c>
      <c r="I57" s="342"/>
      <c r="J57" s="342"/>
      <c r="K57" s="342"/>
      <c r="L57" s="342"/>
      <c r="M57" s="342"/>
      <c r="N57" s="342"/>
      <c r="O57" s="342"/>
      <c r="P57" s="86"/>
      <c r="Q57" s="86"/>
      <c r="R57" s="265"/>
      <c r="S57" s="343" t="s">
        <v>385</v>
      </c>
      <c r="T57" s="343"/>
      <c r="U57" s="343"/>
      <c r="V57" s="265"/>
      <c r="W57" s="265"/>
      <c r="X57" s="84"/>
      <c r="Y57" s="74"/>
      <c r="Z57" s="69"/>
      <c r="AA57" s="246"/>
      <c r="AB57" s="246"/>
      <c r="AC57" s="246"/>
      <c r="AD57" s="246"/>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row>
    <row r="58" spans="1:56" s="70" customFormat="1" ht="7.65" customHeight="1">
      <c r="A58" s="85" t="s">
        <v>256</v>
      </c>
      <c r="B58" s="86"/>
      <c r="C58" s="86"/>
      <c r="D58" s="86"/>
      <c r="E58" s="86"/>
      <c r="F58" s="86"/>
      <c r="G58" s="86"/>
      <c r="H58" s="86"/>
      <c r="I58" s="86"/>
      <c r="J58" s="86"/>
      <c r="K58" s="86"/>
      <c r="L58" s="86"/>
      <c r="M58" s="86"/>
      <c r="N58" s="86"/>
      <c r="O58" s="86"/>
      <c r="P58" s="86"/>
      <c r="Q58" s="86"/>
      <c r="R58" s="268"/>
      <c r="S58" s="268"/>
      <c r="T58" s="269"/>
      <c r="U58" s="268"/>
      <c r="V58" s="268"/>
      <c r="W58" s="268"/>
      <c r="X58" s="87"/>
      <c r="Y58" s="74"/>
      <c r="Z58" s="69"/>
      <c r="AA58" s="246"/>
      <c r="AB58" s="246"/>
      <c r="AC58" s="246"/>
      <c r="AD58" s="246"/>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row>
    <row r="59" spans="1:56" s="92" customFormat="1" ht="7.65" customHeight="1">
      <c r="A59" s="88" t="s">
        <v>233</v>
      </c>
      <c r="B59" s="65"/>
      <c r="C59" s="65"/>
      <c r="D59" s="65"/>
      <c r="E59" s="65"/>
      <c r="F59" s="65"/>
      <c r="G59" s="65"/>
      <c r="H59" s="65"/>
      <c r="I59" s="65"/>
      <c r="J59" s="65"/>
      <c r="K59" s="65"/>
      <c r="L59" s="65"/>
      <c r="M59" s="65"/>
      <c r="N59" s="65"/>
      <c r="O59" s="65"/>
      <c r="P59" s="65"/>
      <c r="Q59" s="65"/>
      <c r="R59" s="270"/>
      <c r="S59" s="270"/>
      <c r="T59" s="270"/>
      <c r="U59" s="270"/>
      <c r="V59" s="270"/>
      <c r="W59" s="271"/>
      <c r="X59" s="90"/>
      <c r="Y59" s="65"/>
      <c r="Z59" s="91"/>
      <c r="AA59" s="247"/>
      <c r="AB59" s="247"/>
      <c r="AC59" s="247"/>
      <c r="AD59" s="247"/>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row>
    <row r="60" spans="1:56" s="92" customFormat="1" ht="7.65" customHeight="1">
      <c r="A60" s="93"/>
      <c r="B60" s="94"/>
      <c r="C60" s="94"/>
      <c r="D60" s="94"/>
      <c r="E60" s="94"/>
      <c r="F60" s="94"/>
      <c r="G60" s="94"/>
      <c r="H60" s="94"/>
      <c r="I60" s="94"/>
      <c r="J60" s="94"/>
      <c r="K60" s="94"/>
      <c r="L60" s="94"/>
      <c r="M60" s="94"/>
      <c r="N60" s="94"/>
      <c r="O60" s="94"/>
      <c r="P60" s="94"/>
      <c r="Q60" s="94"/>
      <c r="R60" s="272"/>
      <c r="S60" s="272"/>
      <c r="T60" s="272"/>
      <c r="U60" s="272"/>
      <c r="V60" s="272"/>
      <c r="W60" s="273"/>
      <c r="X60" s="95"/>
      <c r="Y60" s="94"/>
      <c r="Z60" s="91"/>
      <c r="AA60" s="247"/>
      <c r="AB60" s="247"/>
      <c r="AC60" s="247"/>
      <c r="AD60" s="247"/>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row>
    <row r="61" spans="1:56" s="70" customFormat="1" ht="7.65" customHeight="1">
      <c r="A61" s="69"/>
      <c r="B61" s="69"/>
      <c r="C61" s="69"/>
      <c r="D61" s="69"/>
      <c r="E61" s="69"/>
      <c r="F61" s="69"/>
      <c r="G61" s="69"/>
      <c r="H61" s="69"/>
      <c r="I61" s="69"/>
      <c r="J61" s="69"/>
      <c r="K61" s="69"/>
      <c r="L61" s="69"/>
      <c r="M61" s="69"/>
      <c r="N61" s="69"/>
      <c r="O61" s="69"/>
      <c r="P61" s="69"/>
      <c r="Q61" s="69"/>
      <c r="R61" s="246"/>
      <c r="S61" s="246"/>
      <c r="T61" s="246"/>
      <c r="U61" s="246"/>
      <c r="V61" s="246"/>
      <c r="W61" s="246"/>
      <c r="X61" s="69"/>
      <c r="Y61" s="69"/>
      <c r="Z61" s="69"/>
      <c r="AA61" s="246"/>
      <c r="AB61" s="246"/>
      <c r="AC61" s="246"/>
      <c r="AD61" s="246"/>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row>
    <row r="62" spans="1:56" s="70" customFormat="1" ht="7.65" customHeight="1">
      <c r="A62" s="69"/>
      <c r="B62" s="69"/>
      <c r="C62" s="69"/>
      <c r="D62" s="69"/>
      <c r="E62" s="69"/>
      <c r="F62" s="69"/>
      <c r="G62" s="69"/>
      <c r="H62" s="69"/>
      <c r="I62" s="69"/>
      <c r="J62" s="69"/>
      <c r="K62" s="69"/>
      <c r="L62" s="69"/>
      <c r="M62" s="69"/>
      <c r="N62" s="69"/>
      <c r="O62" s="69"/>
      <c r="P62" s="69"/>
      <c r="Q62" s="69"/>
      <c r="R62" s="246"/>
      <c r="S62" s="246"/>
      <c r="T62" s="246"/>
      <c r="U62" s="246"/>
      <c r="V62" s="246"/>
      <c r="W62" s="246"/>
      <c r="X62" s="69"/>
      <c r="Y62" s="69"/>
      <c r="Z62" s="69"/>
      <c r="AA62" s="246"/>
      <c r="AB62" s="246"/>
      <c r="AC62" s="246"/>
      <c r="AD62" s="246"/>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row>
    <row r="63" spans="1:56" s="70" customFormat="1" ht="10.5" customHeight="1">
      <c r="A63" s="69"/>
      <c r="B63" s="69"/>
      <c r="C63" s="69"/>
      <c r="D63" s="69"/>
      <c r="E63" s="69"/>
      <c r="F63" s="69"/>
      <c r="G63" s="69"/>
      <c r="H63" s="69"/>
      <c r="I63" s="69"/>
      <c r="J63" s="69"/>
      <c r="K63" s="69"/>
      <c r="L63" s="69"/>
      <c r="M63" s="69"/>
      <c r="N63" s="69"/>
      <c r="O63" s="69"/>
      <c r="P63" s="69"/>
      <c r="Q63" s="69"/>
      <c r="R63" s="246"/>
      <c r="S63" s="246"/>
      <c r="T63" s="246"/>
      <c r="U63" s="246"/>
      <c r="V63" s="246"/>
      <c r="W63" s="246"/>
      <c r="X63" s="69"/>
      <c r="Y63" s="69"/>
      <c r="Z63" s="69"/>
      <c r="AA63" s="246"/>
      <c r="AB63" s="246"/>
      <c r="AC63" s="246"/>
      <c r="AD63" s="246"/>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row>
    <row r="64" spans="1:56" s="70" customFormat="1" ht="10.5" customHeight="1">
      <c r="A64" s="69"/>
      <c r="B64" s="69"/>
      <c r="C64" s="69"/>
      <c r="D64" s="69"/>
      <c r="E64" s="69"/>
      <c r="F64" s="69"/>
      <c r="G64" s="69"/>
      <c r="H64" s="69"/>
      <c r="I64" s="69"/>
      <c r="J64" s="69"/>
      <c r="K64" s="69"/>
      <c r="L64" s="69"/>
      <c r="M64" s="69"/>
      <c r="N64" s="69"/>
      <c r="O64" s="69"/>
      <c r="P64" s="69"/>
      <c r="Q64" s="69"/>
      <c r="R64" s="246"/>
      <c r="S64" s="246"/>
      <c r="T64" s="246"/>
      <c r="U64" s="246"/>
      <c r="V64" s="246"/>
      <c r="W64" s="246"/>
      <c r="X64" s="69"/>
      <c r="Y64" s="69"/>
      <c r="Z64" s="69"/>
      <c r="AA64" s="246"/>
      <c r="AB64" s="246"/>
      <c r="AC64" s="246"/>
      <c r="AD64" s="246"/>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row>
    <row r="65" spans="1:56" s="70" customFormat="1" ht="10.5" customHeight="1">
      <c r="A65" s="69"/>
      <c r="B65" s="69"/>
      <c r="C65" s="69"/>
      <c r="D65" s="69"/>
      <c r="E65" s="69"/>
      <c r="F65" s="69"/>
      <c r="G65" s="69"/>
      <c r="H65" s="69"/>
      <c r="I65" s="69"/>
      <c r="J65" s="69"/>
      <c r="K65" s="69"/>
      <c r="L65" s="69"/>
      <c r="M65" s="69"/>
      <c r="N65" s="69"/>
      <c r="O65" s="69"/>
      <c r="P65" s="69"/>
      <c r="Q65" s="69"/>
      <c r="R65" s="246"/>
      <c r="S65" s="246"/>
      <c r="T65" s="246"/>
      <c r="U65" s="246"/>
      <c r="V65" s="246"/>
      <c r="W65" s="246"/>
      <c r="X65" s="69"/>
      <c r="Y65" s="69"/>
      <c r="Z65" s="69"/>
      <c r="AA65" s="246"/>
      <c r="AB65" s="246"/>
      <c r="AC65" s="246"/>
      <c r="AD65" s="246"/>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row>
    <row r="66" spans="1:56" s="70" customFormat="1" ht="10.5" customHeight="1">
      <c r="A66" s="69"/>
      <c r="B66" s="69"/>
      <c r="C66" s="69"/>
      <c r="D66" s="69"/>
      <c r="E66" s="69"/>
      <c r="F66" s="69"/>
      <c r="G66" s="69"/>
      <c r="H66" s="69"/>
      <c r="I66" s="69"/>
      <c r="J66" s="69"/>
      <c r="K66" s="69"/>
      <c r="L66" s="69"/>
      <c r="M66" s="69"/>
      <c r="N66" s="69"/>
      <c r="O66" s="69"/>
      <c r="P66" s="69"/>
      <c r="Q66" s="69"/>
      <c r="R66" s="246"/>
      <c r="S66" s="246"/>
      <c r="T66" s="246"/>
      <c r="U66" s="246"/>
      <c r="V66" s="246"/>
      <c r="W66" s="246"/>
      <c r="X66" s="69"/>
      <c r="Y66" s="69"/>
      <c r="Z66" s="69"/>
      <c r="AA66" s="246"/>
      <c r="AB66" s="246"/>
      <c r="AC66" s="246"/>
      <c r="AD66" s="246"/>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row>
    <row r="67" spans="1:56" s="70" customFormat="1" ht="10.5" customHeight="1">
      <c r="A67" s="69"/>
      <c r="B67" s="69"/>
      <c r="C67" s="69"/>
      <c r="D67" s="69"/>
      <c r="E67" s="69"/>
      <c r="F67" s="69"/>
      <c r="G67" s="69"/>
      <c r="H67" s="69"/>
      <c r="I67" s="69"/>
      <c r="J67" s="69"/>
      <c r="K67" s="69"/>
      <c r="L67" s="69"/>
      <c r="M67" s="69"/>
      <c r="N67" s="69"/>
      <c r="O67" s="69"/>
      <c r="P67" s="69"/>
      <c r="Q67" s="69"/>
      <c r="R67" s="246"/>
      <c r="S67" s="246"/>
      <c r="T67" s="246"/>
      <c r="U67" s="246"/>
      <c r="V67" s="246"/>
      <c r="W67" s="246"/>
      <c r="X67" s="69"/>
      <c r="Y67" s="69"/>
      <c r="Z67" s="69"/>
      <c r="AA67" s="246"/>
      <c r="AB67" s="246"/>
      <c r="AC67" s="246"/>
      <c r="AD67" s="246"/>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row>
    <row r="68" spans="1:56" s="70" customFormat="1" ht="10.5" customHeight="1">
      <c r="A68" s="69"/>
      <c r="B68" s="69"/>
      <c r="C68" s="69"/>
      <c r="D68" s="69"/>
      <c r="E68" s="69"/>
      <c r="F68" s="69"/>
      <c r="G68" s="69"/>
      <c r="H68" s="69"/>
      <c r="I68" s="69"/>
      <c r="J68" s="69"/>
      <c r="K68" s="69"/>
      <c r="L68" s="69"/>
      <c r="M68" s="69"/>
      <c r="N68" s="69"/>
      <c r="O68" s="69"/>
      <c r="P68" s="69"/>
      <c r="Q68" s="69"/>
      <c r="R68" s="246"/>
      <c r="S68" s="246"/>
      <c r="T68" s="246"/>
      <c r="U68" s="246"/>
      <c r="V68" s="246"/>
      <c r="W68" s="246"/>
      <c r="X68" s="69"/>
      <c r="Y68" s="69"/>
      <c r="Z68" s="69"/>
      <c r="AA68" s="246"/>
      <c r="AB68" s="246"/>
      <c r="AC68" s="246"/>
      <c r="AD68" s="246"/>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row>
    <row r="69" spans="1:56" s="70" customFormat="1" ht="10.5" customHeight="1">
      <c r="A69" s="69"/>
      <c r="B69" s="69"/>
      <c r="C69" s="69"/>
      <c r="D69" s="69"/>
      <c r="E69" s="69"/>
      <c r="F69" s="69"/>
      <c r="G69" s="69"/>
      <c r="H69" s="69"/>
      <c r="I69" s="69"/>
      <c r="J69" s="69"/>
      <c r="K69" s="69"/>
      <c r="L69" s="69"/>
      <c r="M69" s="69"/>
      <c r="N69" s="69"/>
      <c r="O69" s="69"/>
      <c r="P69" s="69"/>
      <c r="Q69" s="69"/>
      <c r="R69" s="246"/>
      <c r="S69" s="246"/>
      <c r="T69" s="246"/>
      <c r="U69" s="246"/>
      <c r="V69" s="246"/>
      <c r="W69" s="246"/>
      <c r="X69" s="69"/>
      <c r="Y69" s="69"/>
      <c r="Z69" s="69"/>
      <c r="AA69" s="246"/>
      <c r="AB69" s="246"/>
      <c r="AC69" s="246"/>
      <c r="AD69" s="246"/>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row>
    <row r="70" spans="1:56" s="70" customFormat="1" ht="13.8">
      <c r="A70" s="69"/>
      <c r="B70" s="69"/>
      <c r="C70" s="69"/>
      <c r="D70" s="69"/>
      <c r="E70" s="69"/>
      <c r="F70" s="69"/>
      <c r="G70" s="69"/>
      <c r="H70" s="69"/>
      <c r="I70" s="69"/>
      <c r="J70" s="69"/>
      <c r="K70" s="69"/>
      <c r="L70" s="69"/>
      <c r="M70" s="69"/>
      <c r="N70" s="69"/>
      <c r="O70" s="69"/>
      <c r="P70" s="69"/>
      <c r="Q70" s="69"/>
      <c r="R70" s="246"/>
      <c r="S70" s="246"/>
      <c r="T70" s="246"/>
      <c r="U70" s="246"/>
      <c r="V70" s="246"/>
      <c r="W70" s="246"/>
      <c r="X70" s="69"/>
      <c r="Y70" s="69"/>
      <c r="Z70" s="69"/>
      <c r="AA70" s="246"/>
      <c r="AB70" s="246"/>
      <c r="AC70" s="246"/>
      <c r="AD70" s="246"/>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row>
    <row r="71" spans="1:56" s="70" customFormat="1" ht="13.8">
      <c r="A71" s="69"/>
      <c r="B71" s="69"/>
      <c r="C71" s="69"/>
      <c r="D71" s="69"/>
      <c r="E71" s="69"/>
      <c r="F71" s="69"/>
      <c r="G71" s="69"/>
      <c r="H71" s="69"/>
      <c r="I71" s="69"/>
      <c r="J71" s="69"/>
      <c r="K71" s="69"/>
      <c r="L71" s="69"/>
      <c r="M71" s="69"/>
      <c r="N71" s="69"/>
      <c r="O71" s="69"/>
      <c r="P71" s="69"/>
      <c r="Q71" s="69"/>
      <c r="R71" s="246"/>
      <c r="S71" s="246"/>
      <c r="T71" s="246"/>
      <c r="U71" s="246"/>
      <c r="V71" s="246"/>
      <c r="W71" s="246"/>
      <c r="X71" s="69"/>
      <c r="Y71" s="69"/>
      <c r="Z71" s="69"/>
      <c r="AA71" s="246"/>
      <c r="AB71" s="246"/>
      <c r="AC71" s="246"/>
      <c r="AD71" s="246"/>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row>
    <row r="72" spans="1:56" s="70" customFormat="1" ht="13.8">
      <c r="A72" s="69"/>
      <c r="B72" s="69"/>
      <c r="C72" s="69"/>
      <c r="D72" s="69"/>
      <c r="E72" s="69"/>
      <c r="F72" s="69"/>
      <c r="G72" s="69"/>
      <c r="H72" s="69"/>
      <c r="I72" s="69"/>
      <c r="J72" s="69"/>
      <c r="K72" s="69"/>
      <c r="L72" s="69"/>
      <c r="M72" s="69"/>
      <c r="N72" s="69"/>
      <c r="O72" s="69"/>
      <c r="P72" s="69"/>
      <c r="Q72" s="69"/>
      <c r="R72" s="246"/>
      <c r="S72" s="246"/>
      <c r="T72" s="246"/>
      <c r="U72" s="246"/>
      <c r="V72" s="246"/>
      <c r="W72" s="246"/>
      <c r="X72" s="69"/>
      <c r="Y72" s="69"/>
      <c r="Z72" s="69"/>
      <c r="AA72" s="246"/>
      <c r="AB72" s="246"/>
      <c r="AC72" s="246"/>
      <c r="AD72" s="246"/>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row>
    <row r="73" spans="1:56" s="70" customFormat="1" ht="13.8">
      <c r="A73" s="69"/>
      <c r="B73" s="69"/>
      <c r="C73" s="69"/>
      <c r="D73" s="69"/>
      <c r="E73" s="69"/>
      <c r="F73" s="69"/>
      <c r="G73" s="69"/>
      <c r="H73" s="69"/>
      <c r="I73" s="69"/>
      <c r="J73" s="69"/>
      <c r="K73" s="69"/>
      <c r="L73" s="69"/>
      <c r="M73" s="69"/>
      <c r="N73" s="69"/>
      <c r="O73" s="69"/>
      <c r="P73" s="69"/>
      <c r="Q73" s="69"/>
      <c r="R73" s="246"/>
      <c r="S73" s="246"/>
      <c r="T73" s="246"/>
      <c r="U73" s="246"/>
      <c r="V73" s="246"/>
      <c r="W73" s="246"/>
      <c r="X73" s="69"/>
      <c r="Y73" s="69"/>
      <c r="Z73" s="69"/>
      <c r="AA73" s="246"/>
      <c r="AB73" s="246"/>
      <c r="AC73" s="246"/>
      <c r="AD73" s="246"/>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row>
    <row r="74" spans="1:56" s="70" customFormat="1" ht="13.8">
      <c r="A74" s="69"/>
      <c r="B74" s="69"/>
      <c r="C74" s="69"/>
      <c r="D74" s="69"/>
      <c r="E74" s="69"/>
      <c r="F74" s="69"/>
      <c r="G74" s="69"/>
      <c r="H74" s="69"/>
      <c r="I74" s="69"/>
      <c r="J74" s="69"/>
      <c r="K74" s="69"/>
      <c r="L74" s="69"/>
      <c r="M74" s="69"/>
      <c r="N74" s="69"/>
      <c r="O74" s="69"/>
      <c r="P74" s="69"/>
      <c r="Q74" s="69"/>
      <c r="R74" s="246"/>
      <c r="S74" s="246"/>
      <c r="T74" s="246"/>
      <c r="U74" s="246"/>
      <c r="V74" s="246"/>
      <c r="W74" s="246"/>
      <c r="X74" s="69"/>
      <c r="Y74" s="69"/>
      <c r="Z74" s="69"/>
      <c r="AA74" s="246"/>
      <c r="AB74" s="246"/>
      <c r="AC74" s="246"/>
      <c r="AD74" s="246"/>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row>
    <row r="75" spans="1:56" s="70" customFormat="1" ht="13.8">
      <c r="A75" s="69"/>
      <c r="B75" s="69"/>
      <c r="C75" s="69"/>
      <c r="D75" s="69"/>
      <c r="E75" s="69"/>
      <c r="F75" s="69"/>
      <c r="G75" s="69"/>
      <c r="H75" s="69"/>
      <c r="I75" s="69"/>
      <c r="J75" s="69"/>
      <c r="K75" s="69"/>
      <c r="L75" s="69"/>
      <c r="M75" s="69"/>
      <c r="N75" s="69"/>
      <c r="O75" s="69"/>
      <c r="P75" s="69"/>
      <c r="Q75" s="69"/>
      <c r="R75" s="246"/>
      <c r="S75" s="246"/>
      <c r="T75" s="246"/>
      <c r="U75" s="246"/>
      <c r="V75" s="246"/>
      <c r="W75" s="246"/>
      <c r="X75" s="69"/>
      <c r="Y75" s="69"/>
      <c r="Z75" s="69"/>
      <c r="AA75" s="246"/>
      <c r="AB75" s="246"/>
      <c r="AC75" s="246"/>
      <c r="AD75" s="246"/>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row>
    <row r="76" spans="1:56" s="70" customFormat="1" ht="13.8">
      <c r="A76" s="69"/>
      <c r="B76" s="69"/>
      <c r="C76" s="69"/>
      <c r="D76" s="69"/>
      <c r="E76" s="69"/>
      <c r="F76" s="69"/>
      <c r="G76" s="69"/>
      <c r="H76" s="69"/>
      <c r="I76" s="69"/>
      <c r="J76" s="69"/>
      <c r="K76" s="69"/>
      <c r="L76" s="69"/>
      <c r="M76" s="69"/>
      <c r="N76" s="69"/>
      <c r="O76" s="69"/>
      <c r="P76" s="69"/>
      <c r="Q76" s="69"/>
      <c r="R76" s="246"/>
      <c r="S76" s="246"/>
      <c r="T76" s="246"/>
      <c r="U76" s="246"/>
      <c r="V76" s="246"/>
      <c r="W76" s="246"/>
      <c r="X76" s="69"/>
      <c r="Y76" s="69"/>
      <c r="Z76" s="69"/>
      <c r="AA76" s="246"/>
      <c r="AB76" s="246"/>
      <c r="AC76" s="246"/>
      <c r="AD76" s="246"/>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row>
    <row r="77" spans="1:56" s="70" customFormat="1" ht="13.8">
      <c r="A77" s="69"/>
      <c r="B77" s="69"/>
      <c r="C77" s="69"/>
      <c r="D77" s="69"/>
      <c r="E77" s="69"/>
      <c r="F77" s="69"/>
      <c r="G77" s="69"/>
      <c r="H77" s="69"/>
      <c r="I77" s="69"/>
      <c r="J77" s="69"/>
      <c r="K77" s="69"/>
      <c r="L77" s="69"/>
      <c r="M77" s="69"/>
      <c r="N77" s="69"/>
      <c r="O77" s="69"/>
      <c r="P77" s="69"/>
      <c r="Q77" s="69"/>
      <c r="R77" s="246"/>
      <c r="S77" s="246"/>
      <c r="T77" s="246"/>
      <c r="U77" s="246"/>
      <c r="V77" s="246"/>
      <c r="W77" s="246"/>
      <c r="X77" s="69"/>
      <c r="Y77" s="69"/>
      <c r="Z77" s="69"/>
      <c r="AA77" s="246"/>
      <c r="AB77" s="246"/>
      <c r="AC77" s="246"/>
      <c r="AD77" s="246"/>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row>
    <row r="78" spans="1:56" s="70" customFormat="1" ht="13.8">
      <c r="A78" s="69"/>
      <c r="B78" s="69"/>
      <c r="C78" s="69"/>
      <c r="D78" s="69"/>
      <c r="E78" s="69"/>
      <c r="F78" s="69"/>
      <c r="G78" s="69"/>
      <c r="H78" s="69"/>
      <c r="I78" s="69"/>
      <c r="J78" s="69"/>
      <c r="K78" s="69"/>
      <c r="L78" s="69"/>
      <c r="M78" s="69"/>
      <c r="N78" s="69"/>
      <c r="O78" s="69"/>
      <c r="P78" s="69"/>
      <c r="Q78" s="69"/>
      <c r="R78" s="246"/>
      <c r="S78" s="246"/>
      <c r="T78" s="246"/>
      <c r="U78" s="246"/>
      <c r="V78" s="246"/>
      <c r="W78" s="246"/>
      <c r="X78" s="69"/>
      <c r="Y78" s="69"/>
      <c r="Z78" s="69"/>
      <c r="AA78" s="246"/>
      <c r="AB78" s="246"/>
      <c r="AC78" s="246"/>
      <c r="AD78" s="246"/>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row>
    <row r="79" spans="1:56" s="70" customFormat="1" ht="13.8">
      <c r="A79" s="69"/>
      <c r="B79" s="69"/>
      <c r="C79" s="69"/>
      <c r="D79" s="69"/>
      <c r="E79" s="69"/>
      <c r="F79" s="69"/>
      <c r="G79" s="69"/>
      <c r="H79" s="69"/>
      <c r="I79" s="69"/>
      <c r="J79" s="69"/>
      <c r="K79" s="69"/>
      <c r="L79" s="69"/>
      <c r="M79" s="69"/>
      <c r="N79" s="69"/>
      <c r="O79" s="69"/>
      <c r="P79" s="69"/>
      <c r="Q79" s="69"/>
      <c r="R79" s="246"/>
      <c r="S79" s="246"/>
      <c r="T79" s="246"/>
      <c r="U79" s="246"/>
      <c r="V79" s="246"/>
      <c r="W79" s="246"/>
      <c r="X79" s="69"/>
      <c r="Y79" s="69"/>
      <c r="Z79" s="69"/>
      <c r="AA79" s="246"/>
      <c r="AB79" s="246"/>
      <c r="AC79" s="246"/>
      <c r="AD79" s="246"/>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row>
    <row r="80" spans="1:56" s="70" customFormat="1" ht="13.8">
      <c r="A80" s="69"/>
      <c r="B80" s="69"/>
      <c r="C80" s="69"/>
      <c r="D80" s="69"/>
      <c r="E80" s="69"/>
      <c r="F80" s="69"/>
      <c r="G80" s="69"/>
      <c r="H80" s="69"/>
      <c r="I80" s="69"/>
      <c r="J80" s="69"/>
      <c r="K80" s="69"/>
      <c r="L80" s="69"/>
      <c r="M80" s="69"/>
      <c r="N80" s="69"/>
      <c r="O80" s="69"/>
      <c r="P80" s="69"/>
      <c r="Q80" s="69"/>
      <c r="R80" s="246"/>
      <c r="S80" s="246"/>
      <c r="T80" s="246"/>
      <c r="U80" s="246"/>
      <c r="V80" s="246"/>
      <c r="W80" s="246"/>
      <c r="X80" s="69"/>
      <c r="Y80" s="69"/>
      <c r="Z80" s="69"/>
      <c r="AA80" s="246"/>
      <c r="AB80" s="246"/>
      <c r="AC80" s="246"/>
      <c r="AD80" s="246"/>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row>
    <row r="81" spans="1:56" s="70" customFormat="1" ht="13.8">
      <c r="A81" s="69"/>
      <c r="B81" s="69"/>
      <c r="C81" s="69"/>
      <c r="D81" s="69"/>
      <c r="E81" s="69"/>
      <c r="F81" s="69"/>
      <c r="G81" s="69"/>
      <c r="H81" s="69"/>
      <c r="I81" s="69"/>
      <c r="J81" s="69"/>
      <c r="K81" s="69"/>
      <c r="L81" s="69"/>
      <c r="M81" s="69"/>
      <c r="N81" s="69"/>
      <c r="O81" s="69"/>
      <c r="P81" s="69"/>
      <c r="Q81" s="69"/>
      <c r="R81" s="246"/>
      <c r="S81" s="246"/>
      <c r="T81" s="246"/>
      <c r="U81" s="246"/>
      <c r="V81" s="246"/>
      <c r="W81" s="246"/>
      <c r="X81" s="69"/>
      <c r="Y81" s="69"/>
      <c r="Z81" s="69"/>
      <c r="AA81" s="246"/>
      <c r="AB81" s="246"/>
      <c r="AC81" s="246"/>
      <c r="AD81" s="246"/>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row>
    <row r="82" spans="1:56" s="70" customFormat="1" ht="13.8">
      <c r="A82" s="69"/>
      <c r="B82" s="69"/>
      <c r="C82" s="69"/>
      <c r="D82" s="69"/>
      <c r="E82" s="69"/>
      <c r="F82" s="69"/>
      <c r="G82" s="69"/>
      <c r="H82" s="69"/>
      <c r="I82" s="69"/>
      <c r="J82" s="69"/>
      <c r="K82" s="69"/>
      <c r="L82" s="69"/>
      <c r="M82" s="69"/>
      <c r="N82" s="69"/>
      <c r="O82" s="69"/>
      <c r="P82" s="69"/>
      <c r="Q82" s="69"/>
      <c r="R82" s="246"/>
      <c r="S82" s="246"/>
      <c r="T82" s="246"/>
      <c r="U82" s="246"/>
      <c r="V82" s="246"/>
      <c r="W82" s="246"/>
      <c r="X82" s="69"/>
      <c r="Y82" s="69"/>
      <c r="Z82" s="69"/>
      <c r="AA82" s="246"/>
      <c r="AB82" s="246"/>
      <c r="AC82" s="246"/>
      <c r="AD82" s="246"/>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row>
    <row r="83" spans="1:56" s="70" customFormat="1" ht="13.8">
      <c r="A83" s="69"/>
      <c r="B83" s="69"/>
      <c r="C83" s="69"/>
      <c r="D83" s="69"/>
      <c r="E83" s="69"/>
      <c r="F83" s="69"/>
      <c r="G83" s="69"/>
      <c r="H83" s="69"/>
      <c r="I83" s="69"/>
      <c r="J83" s="69"/>
      <c r="K83" s="69"/>
      <c r="L83" s="69"/>
      <c r="M83" s="69"/>
      <c r="N83" s="69"/>
      <c r="O83" s="69"/>
      <c r="P83" s="69"/>
      <c r="Q83" s="69"/>
      <c r="R83" s="246"/>
      <c r="S83" s="246"/>
      <c r="T83" s="246"/>
      <c r="U83" s="246"/>
      <c r="V83" s="246"/>
      <c r="W83" s="246"/>
      <c r="X83" s="69"/>
      <c r="Y83" s="69"/>
      <c r="Z83" s="69"/>
      <c r="AA83" s="246"/>
      <c r="AB83" s="246"/>
      <c r="AC83" s="246"/>
      <c r="AD83" s="246"/>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row>
    <row r="84" spans="1:56" s="70" customFormat="1" ht="13.8">
      <c r="A84" s="69"/>
      <c r="B84" s="69"/>
      <c r="C84" s="69"/>
      <c r="D84" s="69"/>
      <c r="E84" s="69"/>
      <c r="F84" s="69"/>
      <c r="G84" s="69"/>
      <c r="H84" s="69"/>
      <c r="I84" s="69"/>
      <c r="J84" s="69"/>
      <c r="K84" s="69"/>
      <c r="L84" s="69"/>
      <c r="M84" s="69"/>
      <c r="N84" s="69"/>
      <c r="O84" s="69"/>
      <c r="P84" s="69"/>
      <c r="Q84" s="69"/>
      <c r="R84" s="246"/>
      <c r="S84" s="246"/>
      <c r="T84" s="246"/>
      <c r="U84" s="246"/>
      <c r="V84" s="246"/>
      <c r="W84" s="246"/>
      <c r="X84" s="69"/>
      <c r="Y84" s="69"/>
      <c r="Z84" s="69"/>
      <c r="AA84" s="246"/>
      <c r="AB84" s="246"/>
      <c r="AC84" s="246"/>
      <c r="AD84" s="246"/>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row>
    <row r="85" spans="1:56" s="70" customFormat="1" ht="13.8">
      <c r="A85" s="69"/>
      <c r="B85" s="69"/>
      <c r="C85" s="69"/>
      <c r="D85" s="69"/>
      <c r="E85" s="69"/>
      <c r="F85" s="69"/>
      <c r="G85" s="69"/>
      <c r="H85" s="69"/>
      <c r="I85" s="69"/>
      <c r="J85" s="69"/>
      <c r="K85" s="69"/>
      <c r="L85" s="69"/>
      <c r="M85" s="69"/>
      <c r="N85" s="69"/>
      <c r="O85" s="69"/>
      <c r="P85" s="69"/>
      <c r="Q85" s="69"/>
      <c r="R85" s="246"/>
      <c r="S85" s="246"/>
      <c r="T85" s="246"/>
      <c r="U85" s="246"/>
      <c r="V85" s="246"/>
      <c r="W85" s="246"/>
      <c r="X85" s="69"/>
      <c r="Y85" s="69"/>
      <c r="Z85" s="69"/>
      <c r="AA85" s="246"/>
      <c r="AB85" s="246"/>
      <c r="AC85" s="246"/>
      <c r="AD85" s="246"/>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row>
    <row r="86" spans="1:56" s="70" customFormat="1" ht="13.8">
      <c r="A86" s="69"/>
      <c r="B86" s="69"/>
      <c r="C86" s="69"/>
      <c r="D86" s="69"/>
      <c r="E86" s="69"/>
      <c r="F86" s="69"/>
      <c r="G86" s="69"/>
      <c r="H86" s="69"/>
      <c r="I86" s="69"/>
      <c r="J86" s="69"/>
      <c r="K86" s="69"/>
      <c r="L86" s="69"/>
      <c r="M86" s="69"/>
      <c r="N86" s="69"/>
      <c r="O86" s="69"/>
      <c r="P86" s="69"/>
      <c r="Q86" s="69"/>
      <c r="R86" s="246"/>
      <c r="S86" s="246"/>
      <c r="T86" s="246"/>
      <c r="U86" s="246"/>
      <c r="V86" s="246"/>
      <c r="W86" s="246"/>
      <c r="X86" s="69"/>
      <c r="Y86" s="69"/>
      <c r="Z86" s="69"/>
      <c r="AA86" s="246"/>
      <c r="AB86" s="246"/>
      <c r="AC86" s="246"/>
      <c r="AD86" s="246"/>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row>
    <row r="87" spans="1:56" s="70" customFormat="1" ht="13.8">
      <c r="A87" s="69"/>
      <c r="B87" s="69"/>
      <c r="C87" s="69"/>
      <c r="D87" s="69"/>
      <c r="E87" s="69"/>
      <c r="F87" s="69"/>
      <c r="G87" s="69"/>
      <c r="H87" s="69"/>
      <c r="I87" s="69"/>
      <c r="J87" s="69"/>
      <c r="K87" s="69"/>
      <c r="L87" s="69"/>
      <c r="M87" s="69"/>
      <c r="N87" s="69"/>
      <c r="O87" s="69"/>
      <c r="P87" s="69"/>
      <c r="Q87" s="69"/>
      <c r="R87" s="246"/>
      <c r="S87" s="246"/>
      <c r="T87" s="246"/>
      <c r="U87" s="246"/>
      <c r="V87" s="246"/>
      <c r="W87" s="246"/>
      <c r="X87" s="69"/>
      <c r="Y87" s="69"/>
      <c r="Z87" s="69"/>
      <c r="AA87" s="246"/>
      <c r="AB87" s="246"/>
      <c r="AC87" s="246"/>
      <c r="AD87" s="246"/>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row>
    <row r="88" spans="1:56" s="70" customFormat="1" ht="13.8">
      <c r="A88" s="69"/>
      <c r="B88" s="69"/>
      <c r="C88" s="69"/>
      <c r="D88" s="69"/>
      <c r="E88" s="69"/>
      <c r="F88" s="69"/>
      <c r="G88" s="69"/>
      <c r="H88" s="69"/>
      <c r="I88" s="69"/>
      <c r="J88" s="69"/>
      <c r="K88" s="69"/>
      <c r="L88" s="69"/>
      <c r="M88" s="69"/>
      <c r="N88" s="69"/>
      <c r="O88" s="69"/>
      <c r="P88" s="69"/>
      <c r="Q88" s="69"/>
      <c r="R88" s="246"/>
      <c r="S88" s="246"/>
      <c r="T88" s="246"/>
      <c r="U88" s="246"/>
      <c r="V88" s="246"/>
      <c r="W88" s="246"/>
      <c r="X88" s="69"/>
      <c r="Y88" s="69"/>
      <c r="Z88" s="69"/>
      <c r="AA88" s="246"/>
      <c r="AB88" s="246"/>
      <c r="AC88" s="246"/>
      <c r="AD88" s="246"/>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row>
    <row r="89" spans="1:56" s="70" customFormat="1" ht="13.8">
      <c r="A89" s="69"/>
      <c r="B89" s="69"/>
      <c r="C89" s="69"/>
      <c r="D89" s="69"/>
      <c r="E89" s="69"/>
      <c r="F89" s="69"/>
      <c r="G89" s="69"/>
      <c r="H89" s="69"/>
      <c r="I89" s="69"/>
      <c r="J89" s="69"/>
      <c r="K89" s="69"/>
      <c r="L89" s="69"/>
      <c r="M89" s="69"/>
      <c r="N89" s="69"/>
      <c r="O89" s="69"/>
      <c r="P89" s="69"/>
      <c r="Q89" s="69"/>
      <c r="R89" s="246"/>
      <c r="S89" s="246"/>
      <c r="T89" s="246"/>
      <c r="U89" s="246"/>
      <c r="V89" s="246"/>
      <c r="W89" s="246"/>
      <c r="X89" s="69"/>
      <c r="Y89" s="69"/>
      <c r="Z89" s="69"/>
      <c r="AA89" s="246"/>
      <c r="AB89" s="246"/>
      <c r="AC89" s="246"/>
      <c r="AD89" s="246"/>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row>
    <row r="90" spans="1:56" s="70" customFormat="1" ht="13.8">
      <c r="A90" s="69"/>
      <c r="B90" s="69"/>
      <c r="C90" s="69"/>
      <c r="D90" s="69"/>
      <c r="E90" s="69"/>
      <c r="F90" s="69"/>
      <c r="G90" s="69"/>
      <c r="H90" s="69"/>
      <c r="I90" s="69"/>
      <c r="J90" s="69"/>
      <c r="K90" s="69"/>
      <c r="L90" s="69"/>
      <c r="M90" s="69"/>
      <c r="N90" s="69"/>
      <c r="O90" s="69"/>
      <c r="P90" s="69"/>
      <c r="Q90" s="69"/>
      <c r="R90" s="246"/>
      <c r="S90" s="246"/>
      <c r="T90" s="246"/>
      <c r="U90" s="246"/>
      <c r="V90" s="246"/>
      <c r="W90" s="246"/>
      <c r="X90" s="69"/>
      <c r="Y90" s="69"/>
      <c r="Z90" s="69"/>
      <c r="AA90" s="246"/>
      <c r="AB90" s="246"/>
      <c r="AC90" s="246"/>
      <c r="AD90" s="246"/>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row>
    <row r="91" spans="1:56" s="70" customFormat="1" ht="13.8">
      <c r="A91" s="69"/>
      <c r="B91" s="69"/>
      <c r="C91" s="69"/>
      <c r="D91" s="69"/>
      <c r="E91" s="69"/>
      <c r="F91" s="69"/>
      <c r="G91" s="69"/>
      <c r="H91" s="69"/>
      <c r="I91" s="69"/>
      <c r="J91" s="69"/>
      <c r="K91" s="69"/>
      <c r="L91" s="69"/>
      <c r="M91" s="69"/>
      <c r="N91" s="69"/>
      <c r="O91" s="69"/>
      <c r="P91" s="69"/>
      <c r="Q91" s="69"/>
      <c r="R91" s="246"/>
      <c r="S91" s="246"/>
      <c r="T91" s="246"/>
      <c r="U91" s="246"/>
      <c r="V91" s="246"/>
      <c r="W91" s="246"/>
      <c r="X91" s="69"/>
      <c r="Y91" s="69"/>
      <c r="Z91" s="69"/>
      <c r="AA91" s="246"/>
      <c r="AB91" s="246"/>
      <c r="AC91" s="246"/>
      <c r="AD91" s="246"/>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row>
    <row r="92" spans="1:56" s="70" customFormat="1" ht="13.8">
      <c r="A92" s="69"/>
      <c r="B92" s="69"/>
      <c r="C92" s="69"/>
      <c r="D92" s="69"/>
      <c r="E92" s="69"/>
      <c r="F92" s="69"/>
      <c r="G92" s="69"/>
      <c r="H92" s="69"/>
      <c r="I92" s="69"/>
      <c r="J92" s="69"/>
      <c r="K92" s="69"/>
      <c r="L92" s="69"/>
      <c r="M92" s="69"/>
      <c r="N92" s="69"/>
      <c r="O92" s="69"/>
      <c r="P92" s="69"/>
      <c r="Q92" s="69"/>
      <c r="R92" s="246"/>
      <c r="S92" s="246"/>
      <c r="T92" s="246"/>
      <c r="U92" s="246"/>
      <c r="V92" s="246"/>
      <c r="W92" s="246"/>
      <c r="X92" s="69"/>
      <c r="Y92" s="69"/>
      <c r="Z92" s="69"/>
      <c r="AA92" s="246"/>
      <c r="AB92" s="246"/>
      <c r="AC92" s="246"/>
      <c r="AD92" s="246"/>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row>
    <row r="93" spans="1:56" s="70" customFormat="1" ht="13.8">
      <c r="A93" s="69"/>
      <c r="B93" s="69"/>
      <c r="C93" s="69"/>
      <c r="D93" s="69"/>
      <c r="E93" s="69"/>
      <c r="F93" s="69"/>
      <c r="G93" s="69"/>
      <c r="H93" s="69"/>
      <c r="I93" s="69"/>
      <c r="J93" s="69"/>
      <c r="K93" s="69"/>
      <c r="L93" s="69"/>
      <c r="M93" s="69"/>
      <c r="N93" s="69"/>
      <c r="O93" s="69"/>
      <c r="P93" s="69"/>
      <c r="Q93" s="69"/>
      <c r="R93" s="246"/>
      <c r="S93" s="246"/>
      <c r="T93" s="246"/>
      <c r="U93" s="246"/>
      <c r="V93" s="246"/>
      <c r="W93" s="246"/>
      <c r="X93" s="69"/>
      <c r="Y93" s="69"/>
      <c r="Z93" s="69"/>
      <c r="AA93" s="246"/>
      <c r="AB93" s="246"/>
      <c r="AC93" s="246"/>
      <c r="AD93" s="246"/>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s="70" customFormat="1" ht="13.8">
      <c r="A94" s="69"/>
      <c r="B94" s="69"/>
      <c r="C94" s="69"/>
      <c r="D94" s="69"/>
      <c r="E94" s="69"/>
      <c r="F94" s="69"/>
      <c r="G94" s="69"/>
      <c r="H94" s="69"/>
      <c r="I94" s="69"/>
      <c r="J94" s="69"/>
      <c r="K94" s="69"/>
      <c r="L94" s="69"/>
      <c r="M94" s="69"/>
      <c r="N94" s="69"/>
      <c r="O94" s="69"/>
      <c r="P94" s="69"/>
      <c r="Q94" s="69"/>
      <c r="R94" s="246"/>
      <c r="S94" s="246"/>
      <c r="T94" s="246"/>
      <c r="U94" s="246"/>
      <c r="V94" s="246"/>
      <c r="W94" s="246"/>
      <c r="X94" s="69"/>
      <c r="Y94" s="69"/>
      <c r="Z94" s="69"/>
      <c r="AA94" s="246"/>
      <c r="AB94" s="246"/>
      <c r="AC94" s="246"/>
      <c r="AD94" s="246"/>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row>
    <row r="95" spans="1:56" s="70" customFormat="1" ht="13.8">
      <c r="A95" s="69"/>
      <c r="B95" s="69"/>
      <c r="C95" s="69"/>
      <c r="D95" s="69"/>
      <c r="E95" s="69"/>
      <c r="F95" s="69"/>
      <c r="G95" s="69"/>
      <c r="H95" s="69"/>
      <c r="I95" s="69"/>
      <c r="J95" s="69"/>
      <c r="K95" s="69"/>
      <c r="L95" s="69"/>
      <c r="M95" s="69"/>
      <c r="N95" s="69"/>
      <c r="O95" s="69"/>
      <c r="P95" s="69"/>
      <c r="Q95" s="69"/>
      <c r="R95" s="246"/>
      <c r="S95" s="246"/>
      <c r="T95" s="246"/>
      <c r="U95" s="246"/>
      <c r="V95" s="246"/>
      <c r="W95" s="246"/>
      <c r="X95" s="69"/>
      <c r="Y95" s="69"/>
      <c r="Z95" s="69"/>
      <c r="AA95" s="246"/>
      <c r="AB95" s="246"/>
      <c r="AC95" s="246"/>
      <c r="AD95" s="246"/>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row>
    <row r="96" spans="1:56" s="70" customFormat="1" ht="13.8">
      <c r="A96" s="69"/>
      <c r="B96" s="69"/>
      <c r="C96" s="69"/>
      <c r="D96" s="69"/>
      <c r="E96" s="69"/>
      <c r="F96" s="69"/>
      <c r="G96" s="69"/>
      <c r="H96" s="69"/>
      <c r="I96" s="69"/>
      <c r="J96" s="69"/>
      <c r="K96" s="69"/>
      <c r="L96" s="69"/>
      <c r="M96" s="69"/>
      <c r="N96" s="69"/>
      <c r="O96" s="69"/>
      <c r="P96" s="69"/>
      <c r="Q96" s="69"/>
      <c r="R96" s="246"/>
      <c r="S96" s="246"/>
      <c r="T96" s="246"/>
      <c r="U96" s="246"/>
      <c r="V96" s="246"/>
      <c r="W96" s="246"/>
      <c r="X96" s="69"/>
      <c r="Y96" s="69"/>
      <c r="Z96" s="69"/>
      <c r="AA96" s="246"/>
      <c r="AB96" s="246"/>
      <c r="AC96" s="246"/>
      <c r="AD96" s="246"/>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row>
    <row r="97" spans="1:56" s="70" customFormat="1" ht="13.8">
      <c r="A97" s="69"/>
      <c r="B97" s="69"/>
      <c r="C97" s="69"/>
      <c r="D97" s="69"/>
      <c r="E97" s="69"/>
      <c r="F97" s="69"/>
      <c r="G97" s="69"/>
      <c r="H97" s="69"/>
      <c r="I97" s="69"/>
      <c r="J97" s="69"/>
      <c r="K97" s="69"/>
      <c r="L97" s="69"/>
      <c r="M97" s="69"/>
      <c r="N97" s="69"/>
      <c r="O97" s="69"/>
      <c r="P97" s="69"/>
      <c r="Q97" s="69"/>
      <c r="R97" s="246"/>
      <c r="S97" s="246"/>
      <c r="T97" s="246"/>
      <c r="U97" s="246"/>
      <c r="V97" s="246"/>
      <c r="W97" s="246"/>
      <c r="X97" s="69"/>
      <c r="Y97" s="69"/>
      <c r="Z97" s="69"/>
      <c r="AA97" s="246"/>
      <c r="AB97" s="246"/>
      <c r="AC97" s="246"/>
      <c r="AD97" s="246"/>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row>
    <row r="98" spans="1:56" s="70" customFormat="1" ht="13.8">
      <c r="A98" s="69"/>
      <c r="B98" s="69"/>
      <c r="C98" s="69"/>
      <c r="D98" s="69"/>
      <c r="E98" s="69"/>
      <c r="F98" s="69"/>
      <c r="G98" s="69"/>
      <c r="H98" s="69"/>
      <c r="I98" s="69"/>
      <c r="J98" s="69"/>
      <c r="K98" s="69"/>
      <c r="L98" s="69"/>
      <c r="M98" s="69"/>
      <c r="N98" s="69"/>
      <c r="O98" s="69"/>
      <c r="P98" s="69"/>
      <c r="Q98" s="69"/>
      <c r="R98" s="246"/>
      <c r="S98" s="246"/>
      <c r="T98" s="246"/>
      <c r="U98" s="246"/>
      <c r="V98" s="246"/>
      <c r="W98" s="246"/>
      <c r="X98" s="69"/>
      <c r="Y98" s="69"/>
      <c r="Z98" s="69"/>
      <c r="AA98" s="246"/>
      <c r="AB98" s="246"/>
      <c r="AC98" s="246"/>
      <c r="AD98" s="246"/>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row>
    <row r="99" spans="1:56" s="70" customFormat="1" ht="13.8">
      <c r="A99" s="69"/>
      <c r="B99" s="69"/>
      <c r="C99" s="69"/>
      <c r="D99" s="69"/>
      <c r="E99" s="69"/>
      <c r="F99" s="69"/>
      <c r="G99" s="69"/>
      <c r="H99" s="69"/>
      <c r="I99" s="69"/>
      <c r="J99" s="69"/>
      <c r="K99" s="69"/>
      <c r="L99" s="69"/>
      <c r="M99" s="69"/>
      <c r="N99" s="69"/>
      <c r="O99" s="69"/>
      <c r="P99" s="69"/>
      <c r="Q99" s="69"/>
      <c r="R99" s="246"/>
      <c r="S99" s="246"/>
      <c r="T99" s="246"/>
      <c r="U99" s="246"/>
      <c r="V99" s="246"/>
      <c r="W99" s="246"/>
      <c r="X99" s="69"/>
      <c r="Y99" s="69"/>
      <c r="Z99" s="69"/>
      <c r="AA99" s="246"/>
      <c r="AB99" s="246"/>
      <c r="AC99" s="246"/>
      <c r="AD99" s="246"/>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row>
    <row r="100" spans="1:56" s="70" customFormat="1" ht="13.8">
      <c r="A100" s="69"/>
      <c r="B100" s="69"/>
      <c r="C100" s="69"/>
      <c r="D100" s="69"/>
      <c r="E100" s="69"/>
      <c r="F100" s="69"/>
      <c r="G100" s="69"/>
      <c r="H100" s="69"/>
      <c r="I100" s="69"/>
      <c r="J100" s="69"/>
      <c r="K100" s="69"/>
      <c r="L100" s="69"/>
      <c r="M100" s="69"/>
      <c r="N100" s="69"/>
      <c r="O100" s="69"/>
      <c r="P100" s="69"/>
      <c r="Q100" s="69"/>
      <c r="R100" s="246"/>
      <c r="S100" s="246"/>
      <c r="T100" s="246"/>
      <c r="U100" s="246"/>
      <c r="V100" s="246"/>
      <c r="W100" s="246"/>
      <c r="X100" s="69"/>
      <c r="Y100" s="69"/>
      <c r="Z100" s="69"/>
      <c r="AA100" s="246"/>
      <c r="AB100" s="246"/>
      <c r="AC100" s="246"/>
      <c r="AD100" s="246"/>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row>
    <row r="101" spans="1:56" s="70" customFormat="1" ht="13.8">
      <c r="A101" s="69"/>
      <c r="B101" s="69"/>
      <c r="C101" s="69"/>
      <c r="D101" s="69"/>
      <c r="E101" s="69"/>
      <c r="F101" s="69"/>
      <c r="G101" s="69"/>
      <c r="H101" s="69"/>
      <c r="I101" s="69"/>
      <c r="J101" s="69"/>
      <c r="K101" s="69"/>
      <c r="L101" s="69"/>
      <c r="M101" s="69"/>
      <c r="N101" s="69"/>
      <c r="O101" s="69"/>
      <c r="P101" s="69"/>
      <c r="Q101" s="69"/>
      <c r="R101" s="246"/>
      <c r="S101" s="246"/>
      <c r="T101" s="246"/>
      <c r="U101" s="246"/>
      <c r="V101" s="246"/>
      <c r="W101" s="246"/>
      <c r="X101" s="69"/>
      <c r="Y101" s="69"/>
      <c r="Z101" s="69"/>
      <c r="AA101" s="246"/>
      <c r="AB101" s="246"/>
      <c r="AC101" s="246"/>
      <c r="AD101" s="246"/>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row>
    <row r="102" spans="1:56" s="70" customFormat="1" ht="13.8">
      <c r="A102" s="69"/>
      <c r="B102" s="69"/>
      <c r="C102" s="69"/>
      <c r="D102" s="69"/>
      <c r="E102" s="69"/>
      <c r="F102" s="69"/>
      <c r="G102" s="69"/>
      <c r="H102" s="69"/>
      <c r="I102" s="69"/>
      <c r="J102" s="69"/>
      <c r="K102" s="69"/>
      <c r="L102" s="69"/>
      <c r="M102" s="69"/>
      <c r="N102" s="69"/>
      <c r="O102" s="69"/>
      <c r="P102" s="69"/>
      <c r="Q102" s="69"/>
      <c r="R102" s="246"/>
      <c r="S102" s="246"/>
      <c r="T102" s="246"/>
      <c r="U102" s="246"/>
      <c r="V102" s="246"/>
      <c r="W102" s="246"/>
      <c r="X102" s="69"/>
      <c r="Y102" s="69"/>
      <c r="Z102" s="69"/>
      <c r="AA102" s="246"/>
      <c r="AB102" s="246"/>
      <c r="AC102" s="246"/>
      <c r="AD102" s="246"/>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row>
    <row r="103" spans="1:56" s="70" customFormat="1" ht="13.8">
      <c r="A103" s="69"/>
      <c r="B103" s="69"/>
      <c r="C103" s="69"/>
      <c r="D103" s="69"/>
      <c r="E103" s="69"/>
      <c r="F103" s="69"/>
      <c r="G103" s="69"/>
      <c r="H103" s="69"/>
      <c r="I103" s="69"/>
      <c r="J103" s="69"/>
      <c r="K103" s="69"/>
      <c r="L103" s="69"/>
      <c r="M103" s="69"/>
      <c r="N103" s="69"/>
      <c r="O103" s="69"/>
      <c r="P103" s="69"/>
      <c r="Q103" s="69"/>
      <c r="R103" s="246"/>
      <c r="S103" s="246"/>
      <c r="T103" s="246"/>
      <c r="U103" s="246"/>
      <c r="V103" s="246"/>
      <c r="W103" s="246"/>
      <c r="X103" s="69"/>
      <c r="Y103" s="69"/>
      <c r="Z103" s="69"/>
      <c r="AA103" s="246"/>
      <c r="AB103" s="246"/>
      <c r="AC103" s="246"/>
      <c r="AD103" s="246"/>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row>
    <row r="104" spans="1:56" s="70" customFormat="1" ht="13.8">
      <c r="A104" s="69"/>
      <c r="B104" s="69"/>
      <c r="C104" s="69"/>
      <c r="D104" s="69"/>
      <c r="E104" s="69"/>
      <c r="F104" s="69"/>
      <c r="G104" s="69"/>
      <c r="H104" s="69"/>
      <c r="I104" s="69"/>
      <c r="J104" s="69"/>
      <c r="K104" s="69"/>
      <c r="L104" s="69"/>
      <c r="M104" s="69"/>
      <c r="N104" s="69"/>
      <c r="O104" s="69"/>
      <c r="P104" s="69"/>
      <c r="Q104" s="69"/>
      <c r="R104" s="246"/>
      <c r="S104" s="246"/>
      <c r="T104" s="246"/>
      <c r="U104" s="246"/>
      <c r="V104" s="246"/>
      <c r="W104" s="246"/>
      <c r="X104" s="69"/>
      <c r="Y104" s="69"/>
      <c r="Z104" s="69"/>
      <c r="AA104" s="246"/>
      <c r="AB104" s="246"/>
      <c r="AC104" s="246"/>
      <c r="AD104" s="246"/>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row>
    <row r="105" spans="1:56" s="70" customFormat="1" ht="13.8">
      <c r="A105" s="69"/>
      <c r="B105" s="69"/>
      <c r="C105" s="69"/>
      <c r="D105" s="69"/>
      <c r="E105" s="69"/>
      <c r="F105" s="69"/>
      <c r="G105" s="69"/>
      <c r="H105" s="69"/>
      <c r="I105" s="69"/>
      <c r="J105" s="69"/>
      <c r="K105" s="69"/>
      <c r="L105" s="69"/>
      <c r="M105" s="69"/>
      <c r="N105" s="69"/>
      <c r="O105" s="69"/>
      <c r="P105" s="69"/>
      <c r="Q105" s="69"/>
      <c r="R105" s="246"/>
      <c r="S105" s="246"/>
      <c r="T105" s="246"/>
      <c r="U105" s="246"/>
      <c r="V105" s="246"/>
      <c r="W105" s="246"/>
      <c r="X105" s="69"/>
      <c r="Y105" s="69"/>
      <c r="Z105" s="69"/>
      <c r="AA105" s="246"/>
      <c r="AB105" s="246"/>
      <c r="AC105" s="246"/>
      <c r="AD105" s="246"/>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row>
    <row r="106" spans="1:56" s="70" customFormat="1" ht="13.8">
      <c r="A106" s="69"/>
      <c r="B106" s="69"/>
      <c r="C106" s="69"/>
      <c r="D106" s="69"/>
      <c r="E106" s="69"/>
      <c r="F106" s="69"/>
      <c r="G106" s="69"/>
      <c r="H106" s="69"/>
      <c r="I106" s="69"/>
      <c r="J106" s="69"/>
      <c r="K106" s="69"/>
      <c r="L106" s="69"/>
      <c r="M106" s="69"/>
      <c r="N106" s="69"/>
      <c r="O106" s="69"/>
      <c r="P106" s="69"/>
      <c r="Q106" s="69"/>
      <c r="R106" s="246"/>
      <c r="S106" s="246"/>
      <c r="T106" s="246"/>
      <c r="U106" s="246"/>
      <c r="V106" s="246"/>
      <c r="W106" s="246"/>
      <c r="X106" s="69"/>
      <c r="Y106" s="69"/>
      <c r="Z106" s="69"/>
      <c r="AA106" s="246"/>
      <c r="AB106" s="246"/>
      <c r="AC106" s="246"/>
      <c r="AD106" s="246"/>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row>
    <row r="107" spans="1:56" s="70" customFormat="1" ht="13.8">
      <c r="A107" s="69"/>
      <c r="B107" s="69"/>
      <c r="C107" s="69"/>
      <c r="D107" s="69"/>
      <c r="E107" s="69"/>
      <c r="F107" s="69"/>
      <c r="G107" s="69"/>
      <c r="H107" s="69"/>
      <c r="I107" s="69"/>
      <c r="J107" s="69"/>
      <c r="K107" s="69"/>
      <c r="L107" s="69"/>
      <c r="M107" s="69"/>
      <c r="N107" s="69"/>
      <c r="O107" s="69"/>
      <c r="P107" s="69"/>
      <c r="Q107" s="69"/>
      <c r="R107" s="246"/>
      <c r="S107" s="246"/>
      <c r="T107" s="246"/>
      <c r="U107" s="246"/>
      <c r="V107" s="246"/>
      <c r="W107" s="246"/>
      <c r="X107" s="69"/>
      <c r="Y107" s="69"/>
      <c r="Z107" s="69"/>
      <c r="AA107" s="246"/>
      <c r="AB107" s="246"/>
      <c r="AC107" s="246"/>
      <c r="AD107" s="246"/>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row>
    <row r="108" spans="1:56" s="70" customFormat="1" ht="13.8">
      <c r="A108" s="69"/>
      <c r="B108" s="69"/>
      <c r="C108" s="69"/>
      <c r="D108" s="69"/>
      <c r="E108" s="69"/>
      <c r="F108" s="69"/>
      <c r="G108" s="69"/>
      <c r="H108" s="69"/>
      <c r="I108" s="69"/>
      <c r="J108" s="69"/>
      <c r="K108" s="69"/>
      <c r="L108" s="69"/>
      <c r="M108" s="69"/>
      <c r="N108" s="69"/>
      <c r="O108" s="69"/>
      <c r="P108" s="69"/>
      <c r="Q108" s="69"/>
      <c r="R108" s="246"/>
      <c r="S108" s="246"/>
      <c r="T108" s="246"/>
      <c r="U108" s="246"/>
      <c r="V108" s="246"/>
      <c r="W108" s="246"/>
      <c r="X108" s="69"/>
      <c r="Y108" s="69"/>
      <c r="Z108" s="69"/>
      <c r="AA108" s="246"/>
      <c r="AB108" s="246"/>
      <c r="AC108" s="246"/>
      <c r="AD108" s="246"/>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row>
    <row r="109" spans="1:56" s="70" customFormat="1" ht="13.8">
      <c r="A109" s="69"/>
      <c r="B109" s="69"/>
      <c r="C109" s="69"/>
      <c r="D109" s="69"/>
      <c r="E109" s="69"/>
      <c r="F109" s="69"/>
      <c r="G109" s="69"/>
      <c r="H109" s="69"/>
      <c r="I109" s="69"/>
      <c r="J109" s="69"/>
      <c r="K109" s="69"/>
      <c r="L109" s="69"/>
      <c r="M109" s="69"/>
      <c r="N109" s="69"/>
      <c r="O109" s="69"/>
      <c r="P109" s="69"/>
      <c r="Q109" s="69"/>
      <c r="R109" s="246"/>
      <c r="S109" s="246"/>
      <c r="T109" s="246"/>
      <c r="U109" s="246"/>
      <c r="V109" s="246"/>
      <c r="W109" s="246"/>
      <c r="X109" s="69"/>
      <c r="Y109" s="69"/>
      <c r="Z109" s="69"/>
      <c r="AA109" s="246"/>
      <c r="AB109" s="246"/>
      <c r="AC109" s="246"/>
      <c r="AD109" s="246"/>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row>
    <row r="110" spans="1:56" s="70" customFormat="1" ht="13.8">
      <c r="A110" s="69"/>
      <c r="B110" s="69"/>
      <c r="C110" s="69"/>
      <c r="D110" s="69"/>
      <c r="E110" s="69"/>
      <c r="F110" s="69"/>
      <c r="G110" s="69"/>
      <c r="H110" s="69"/>
      <c r="I110" s="69"/>
      <c r="J110" s="69"/>
      <c r="K110" s="69"/>
      <c r="L110" s="69"/>
      <c r="M110" s="69"/>
      <c r="N110" s="69"/>
      <c r="O110" s="69"/>
      <c r="P110" s="69"/>
      <c r="Q110" s="69"/>
      <c r="R110" s="246"/>
      <c r="S110" s="246"/>
      <c r="T110" s="246"/>
      <c r="U110" s="246"/>
      <c r="V110" s="246"/>
      <c r="W110" s="246"/>
      <c r="X110" s="69"/>
      <c r="Y110" s="69"/>
      <c r="Z110" s="69"/>
      <c r="AA110" s="246"/>
      <c r="AB110" s="246"/>
      <c r="AC110" s="246"/>
      <c r="AD110" s="246"/>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row>
    <row r="111" spans="1:56" s="70" customFormat="1" ht="13.8">
      <c r="A111" s="69"/>
      <c r="B111" s="69"/>
      <c r="C111" s="69"/>
      <c r="D111" s="69"/>
      <c r="E111" s="69"/>
      <c r="F111" s="69"/>
      <c r="G111" s="69"/>
      <c r="H111" s="69"/>
      <c r="I111" s="69"/>
      <c r="J111" s="69"/>
      <c r="K111" s="69"/>
      <c r="L111" s="69"/>
      <c r="M111" s="69"/>
      <c r="N111" s="69"/>
      <c r="O111" s="69"/>
      <c r="P111" s="69"/>
      <c r="Q111" s="69"/>
      <c r="R111" s="246"/>
      <c r="S111" s="246"/>
      <c r="T111" s="246"/>
      <c r="U111" s="246"/>
      <c r="V111" s="246"/>
      <c r="W111" s="246"/>
      <c r="X111" s="69"/>
      <c r="Y111" s="69"/>
      <c r="Z111" s="69"/>
      <c r="AA111" s="246"/>
      <c r="AB111" s="246"/>
      <c r="AC111" s="246"/>
      <c r="AD111" s="246"/>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row>
    <row r="112" spans="1:56" s="70" customFormat="1" ht="13.8">
      <c r="A112" s="69"/>
      <c r="B112" s="69"/>
      <c r="C112" s="69"/>
      <c r="D112" s="69"/>
      <c r="E112" s="69"/>
      <c r="F112" s="69"/>
      <c r="G112" s="69"/>
      <c r="H112" s="69"/>
      <c r="I112" s="69"/>
      <c r="J112" s="69"/>
      <c r="K112" s="69"/>
      <c r="L112" s="69"/>
      <c r="M112" s="69"/>
      <c r="N112" s="69"/>
      <c r="O112" s="69"/>
      <c r="P112" s="69"/>
      <c r="Q112" s="69"/>
      <c r="R112" s="246"/>
      <c r="S112" s="246"/>
      <c r="T112" s="246"/>
      <c r="U112" s="246"/>
      <c r="V112" s="246"/>
      <c r="W112" s="246"/>
      <c r="X112" s="69"/>
      <c r="Y112" s="69"/>
      <c r="Z112" s="69"/>
      <c r="AA112" s="246"/>
      <c r="AB112" s="246"/>
      <c r="AC112" s="246"/>
      <c r="AD112" s="246"/>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row>
    <row r="113" spans="1:56" s="70" customFormat="1" ht="13.8">
      <c r="A113" s="69"/>
      <c r="B113" s="69"/>
      <c r="C113" s="69"/>
      <c r="D113" s="69"/>
      <c r="E113" s="69"/>
      <c r="F113" s="69"/>
      <c r="G113" s="69"/>
      <c r="H113" s="69"/>
      <c r="I113" s="69"/>
      <c r="J113" s="69"/>
      <c r="K113" s="69"/>
      <c r="L113" s="69"/>
      <c r="M113" s="69"/>
      <c r="N113" s="69"/>
      <c r="O113" s="69"/>
      <c r="P113" s="69"/>
      <c r="Q113" s="69"/>
      <c r="R113" s="246"/>
      <c r="S113" s="246"/>
      <c r="T113" s="246"/>
      <c r="U113" s="246"/>
      <c r="V113" s="246"/>
      <c r="W113" s="246"/>
      <c r="X113" s="69"/>
      <c r="Y113" s="69"/>
      <c r="Z113" s="69"/>
      <c r="AA113" s="246"/>
      <c r="AB113" s="246"/>
      <c r="AC113" s="246"/>
      <c r="AD113" s="246"/>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row>
    <row r="114" spans="1:56" s="70" customFormat="1" ht="13.8">
      <c r="A114" s="69"/>
      <c r="B114" s="69"/>
      <c r="C114" s="69"/>
      <c r="D114" s="69"/>
      <c r="E114" s="69"/>
      <c r="F114" s="69"/>
      <c r="G114" s="69"/>
      <c r="H114" s="69"/>
      <c r="I114" s="69"/>
      <c r="J114" s="69"/>
      <c r="K114" s="69"/>
      <c r="L114" s="69"/>
      <c r="M114" s="69"/>
      <c r="N114" s="69"/>
      <c r="O114" s="69"/>
      <c r="P114" s="69"/>
      <c r="Q114" s="69"/>
      <c r="R114" s="246"/>
      <c r="S114" s="246"/>
      <c r="T114" s="246"/>
      <c r="U114" s="246"/>
      <c r="V114" s="246"/>
      <c r="W114" s="246"/>
      <c r="X114" s="69"/>
      <c r="Y114" s="69"/>
      <c r="Z114" s="69"/>
      <c r="AA114" s="246"/>
      <c r="AB114" s="246"/>
      <c r="AC114" s="246"/>
      <c r="AD114" s="246"/>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row>
    <row r="115" spans="1:56" s="70" customFormat="1" ht="13.8">
      <c r="A115" s="69"/>
      <c r="B115" s="69"/>
      <c r="C115" s="69"/>
      <c r="D115" s="69"/>
      <c r="E115" s="69"/>
      <c r="F115" s="69"/>
      <c r="G115" s="69"/>
      <c r="H115" s="69"/>
      <c r="I115" s="69"/>
      <c r="J115" s="69"/>
      <c r="K115" s="69"/>
      <c r="L115" s="69"/>
      <c r="M115" s="69"/>
      <c r="N115" s="69"/>
      <c r="O115" s="69"/>
      <c r="P115" s="69"/>
      <c r="Q115" s="69"/>
      <c r="R115" s="246"/>
      <c r="S115" s="246"/>
      <c r="T115" s="246"/>
      <c r="U115" s="246"/>
      <c r="V115" s="246"/>
      <c r="W115" s="246"/>
      <c r="X115" s="69"/>
      <c r="Y115" s="69"/>
      <c r="Z115" s="69"/>
      <c r="AA115" s="246"/>
      <c r="AB115" s="246"/>
      <c r="AC115" s="246"/>
      <c r="AD115" s="246"/>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row>
    <row r="116" spans="1:56" s="70" customFormat="1" ht="13.8">
      <c r="A116" s="69"/>
      <c r="B116" s="69"/>
      <c r="C116" s="69"/>
      <c r="D116" s="69"/>
      <c r="E116" s="69"/>
      <c r="F116" s="69"/>
      <c r="G116" s="69"/>
      <c r="H116" s="69"/>
      <c r="I116" s="69"/>
      <c r="J116" s="69"/>
      <c r="K116" s="69"/>
      <c r="L116" s="69"/>
      <c r="M116" s="69"/>
      <c r="N116" s="69"/>
      <c r="O116" s="69"/>
      <c r="P116" s="69"/>
      <c r="Q116" s="69"/>
      <c r="R116" s="246"/>
      <c r="S116" s="246"/>
      <c r="T116" s="246"/>
      <c r="U116" s="246"/>
      <c r="V116" s="246"/>
      <c r="W116" s="246"/>
      <c r="X116" s="69"/>
      <c r="Y116" s="69"/>
      <c r="Z116" s="69"/>
      <c r="AA116" s="246"/>
      <c r="AB116" s="246"/>
      <c r="AC116" s="246"/>
      <c r="AD116" s="246"/>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row>
    <row r="117" spans="1:56" s="70" customFormat="1" ht="13.8">
      <c r="A117" s="69"/>
      <c r="B117" s="69"/>
      <c r="C117" s="69"/>
      <c r="D117" s="69"/>
      <c r="E117" s="69"/>
      <c r="F117" s="69"/>
      <c r="G117" s="69"/>
      <c r="H117" s="69"/>
      <c r="I117" s="69"/>
      <c r="J117" s="69"/>
      <c r="K117" s="69"/>
      <c r="L117" s="69"/>
      <c r="M117" s="69"/>
      <c r="N117" s="69"/>
      <c r="O117" s="69"/>
      <c r="P117" s="69"/>
      <c r="Q117" s="69"/>
      <c r="R117" s="246"/>
      <c r="S117" s="246"/>
      <c r="T117" s="246"/>
      <c r="U117" s="246"/>
      <c r="V117" s="246"/>
      <c r="W117" s="246"/>
      <c r="X117" s="69"/>
      <c r="Y117" s="69"/>
      <c r="Z117" s="69"/>
      <c r="AA117" s="246"/>
      <c r="AB117" s="246"/>
      <c r="AC117" s="246"/>
      <c r="AD117" s="246"/>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row>
    <row r="118" spans="1:56" s="70" customFormat="1" ht="13.8">
      <c r="A118" s="69"/>
      <c r="B118" s="69"/>
      <c r="C118" s="69"/>
      <c r="D118" s="69"/>
      <c r="E118" s="69"/>
      <c r="F118" s="69"/>
      <c r="G118" s="69"/>
      <c r="H118" s="69"/>
      <c r="I118" s="69"/>
      <c r="J118" s="69"/>
      <c r="K118" s="69"/>
      <c r="L118" s="69"/>
      <c r="M118" s="69"/>
      <c r="N118" s="69"/>
      <c r="O118" s="69"/>
      <c r="P118" s="69"/>
      <c r="Q118" s="69"/>
      <c r="R118" s="246"/>
      <c r="S118" s="246"/>
      <c r="T118" s="246"/>
      <c r="U118" s="246"/>
      <c r="V118" s="246"/>
      <c r="W118" s="246"/>
      <c r="X118" s="69"/>
      <c r="Y118" s="69"/>
      <c r="Z118" s="69"/>
      <c r="AA118" s="246"/>
      <c r="AB118" s="246"/>
      <c r="AC118" s="246"/>
      <c r="AD118" s="246"/>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row>
    <row r="119" spans="1:56" s="70" customFormat="1" ht="13.8">
      <c r="A119" s="69"/>
      <c r="B119" s="69"/>
      <c r="C119" s="69"/>
      <c r="D119" s="69"/>
      <c r="E119" s="69"/>
      <c r="F119" s="69"/>
      <c r="G119" s="69"/>
      <c r="H119" s="69"/>
      <c r="I119" s="69"/>
      <c r="J119" s="69"/>
      <c r="K119" s="69"/>
      <c r="L119" s="69"/>
      <c r="M119" s="69"/>
      <c r="N119" s="69"/>
      <c r="O119" s="69"/>
      <c r="P119" s="69"/>
      <c r="Q119" s="69"/>
      <c r="R119" s="246"/>
      <c r="S119" s="246"/>
      <c r="T119" s="246"/>
      <c r="U119" s="246"/>
      <c r="V119" s="246"/>
      <c r="W119" s="246"/>
      <c r="X119" s="69"/>
      <c r="Y119" s="69"/>
      <c r="Z119" s="69"/>
      <c r="AA119" s="246"/>
      <c r="AB119" s="246"/>
      <c r="AC119" s="246"/>
      <c r="AD119" s="246"/>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row>
    <row r="120" spans="1:56" s="70" customFormat="1" ht="13.8">
      <c r="A120" s="69"/>
      <c r="B120" s="69"/>
      <c r="C120" s="69"/>
      <c r="D120" s="69"/>
      <c r="E120" s="69"/>
      <c r="F120" s="69"/>
      <c r="G120" s="69"/>
      <c r="H120" s="69"/>
      <c r="I120" s="69"/>
      <c r="J120" s="69"/>
      <c r="K120" s="69"/>
      <c r="L120" s="69"/>
      <c r="M120" s="69"/>
      <c r="N120" s="69"/>
      <c r="O120" s="69"/>
      <c r="P120" s="69"/>
      <c r="Q120" s="69"/>
      <c r="R120" s="246"/>
      <c r="S120" s="246"/>
      <c r="T120" s="246"/>
      <c r="U120" s="246"/>
      <c r="V120" s="246"/>
      <c r="W120" s="246"/>
      <c r="X120" s="69"/>
      <c r="Y120" s="69"/>
      <c r="Z120" s="69"/>
      <c r="AA120" s="246"/>
      <c r="AB120" s="246"/>
      <c r="AC120" s="246"/>
      <c r="AD120" s="246"/>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row>
    <row r="121" spans="1:56" s="70" customFormat="1" ht="13.8">
      <c r="A121" s="69"/>
      <c r="B121" s="69"/>
      <c r="C121" s="69"/>
      <c r="D121" s="69"/>
      <c r="E121" s="69"/>
      <c r="F121" s="69"/>
      <c r="G121" s="69"/>
      <c r="H121" s="69"/>
      <c r="I121" s="69"/>
      <c r="J121" s="69"/>
      <c r="K121" s="69"/>
      <c r="L121" s="69"/>
      <c r="M121" s="69"/>
      <c r="N121" s="69"/>
      <c r="O121" s="69"/>
      <c r="P121" s="69"/>
      <c r="Q121" s="69"/>
      <c r="R121" s="246"/>
      <c r="S121" s="246"/>
      <c r="T121" s="246"/>
      <c r="U121" s="246"/>
      <c r="V121" s="246"/>
      <c r="W121" s="246"/>
      <c r="X121" s="69"/>
      <c r="Y121" s="69"/>
      <c r="Z121" s="69"/>
      <c r="AA121" s="246"/>
      <c r="AB121" s="246"/>
      <c r="AC121" s="246"/>
      <c r="AD121" s="246"/>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row>
    <row r="122" spans="1:56" s="70" customFormat="1" ht="13.8">
      <c r="A122" s="69"/>
      <c r="B122" s="69"/>
      <c r="C122" s="69"/>
      <c r="D122" s="69"/>
      <c r="E122" s="69"/>
      <c r="F122" s="69"/>
      <c r="G122" s="69"/>
      <c r="H122" s="69"/>
      <c r="I122" s="69"/>
      <c r="J122" s="69"/>
      <c r="K122" s="69"/>
      <c r="L122" s="69"/>
      <c r="M122" s="69"/>
      <c r="N122" s="69"/>
      <c r="O122" s="69"/>
      <c r="P122" s="69"/>
      <c r="Q122" s="69"/>
      <c r="R122" s="246"/>
      <c r="S122" s="246"/>
      <c r="T122" s="246"/>
      <c r="U122" s="246"/>
      <c r="V122" s="246"/>
      <c r="W122" s="246"/>
      <c r="X122" s="69"/>
      <c r="Y122" s="69"/>
      <c r="Z122" s="69"/>
      <c r="AA122" s="246"/>
      <c r="AB122" s="246"/>
      <c r="AC122" s="246"/>
      <c r="AD122" s="246"/>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row>
    <row r="123" spans="1:56" s="70" customFormat="1" ht="13.8">
      <c r="A123" s="69"/>
      <c r="B123" s="69"/>
      <c r="C123" s="69"/>
      <c r="D123" s="69"/>
      <c r="E123" s="69"/>
      <c r="F123" s="69"/>
      <c r="G123" s="69"/>
      <c r="H123" s="69"/>
      <c r="I123" s="69"/>
      <c r="J123" s="69"/>
      <c r="K123" s="69"/>
      <c r="L123" s="69"/>
      <c r="M123" s="69"/>
      <c r="N123" s="69"/>
      <c r="O123" s="69"/>
      <c r="P123" s="69"/>
      <c r="Q123" s="69"/>
      <c r="R123" s="246"/>
      <c r="S123" s="246"/>
      <c r="T123" s="246"/>
      <c r="U123" s="246"/>
      <c r="V123" s="246"/>
      <c r="W123" s="246"/>
      <c r="X123" s="69"/>
      <c r="Y123" s="69"/>
      <c r="Z123" s="69"/>
      <c r="AA123" s="246"/>
      <c r="AB123" s="246"/>
      <c r="AC123" s="246"/>
      <c r="AD123" s="246"/>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row>
    <row r="124" spans="1:56" s="70" customFormat="1" ht="13.8">
      <c r="A124" s="69"/>
      <c r="B124" s="69"/>
      <c r="C124" s="69"/>
      <c r="D124" s="69"/>
      <c r="E124" s="69"/>
      <c r="F124" s="69"/>
      <c r="G124" s="69"/>
      <c r="H124" s="69"/>
      <c r="I124" s="69"/>
      <c r="J124" s="69"/>
      <c r="K124" s="69"/>
      <c r="L124" s="69"/>
      <c r="M124" s="69"/>
      <c r="N124" s="69"/>
      <c r="O124" s="69"/>
      <c r="P124" s="69"/>
      <c r="Q124" s="69"/>
      <c r="R124" s="246"/>
      <c r="S124" s="246"/>
      <c r="T124" s="246"/>
      <c r="U124" s="246"/>
      <c r="V124" s="246"/>
      <c r="W124" s="246"/>
      <c r="X124" s="69"/>
      <c r="Y124" s="69"/>
      <c r="Z124" s="69"/>
      <c r="AA124" s="246"/>
      <c r="AB124" s="246"/>
      <c r="AC124" s="246"/>
      <c r="AD124" s="246"/>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row>
    <row r="125" spans="1:56" s="70" customFormat="1" ht="13.8">
      <c r="A125" s="69"/>
      <c r="B125" s="69"/>
      <c r="C125" s="69"/>
      <c r="D125" s="69"/>
      <c r="E125" s="69"/>
      <c r="F125" s="69"/>
      <c r="G125" s="69"/>
      <c r="H125" s="69"/>
      <c r="I125" s="69"/>
      <c r="J125" s="69"/>
      <c r="K125" s="69"/>
      <c r="L125" s="69"/>
      <c r="M125" s="69"/>
      <c r="N125" s="69"/>
      <c r="O125" s="69"/>
      <c r="P125" s="69"/>
      <c r="Q125" s="69"/>
      <c r="R125" s="246"/>
      <c r="S125" s="246"/>
      <c r="T125" s="246"/>
      <c r="U125" s="246"/>
      <c r="V125" s="246"/>
      <c r="W125" s="246"/>
      <c r="X125" s="69"/>
      <c r="Y125" s="69"/>
      <c r="Z125" s="69"/>
      <c r="AA125" s="246"/>
      <c r="AB125" s="246"/>
      <c r="AC125" s="246"/>
      <c r="AD125" s="246"/>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row>
    <row r="126" spans="1:56" s="70" customFormat="1" ht="13.8">
      <c r="A126" s="69"/>
      <c r="B126" s="69"/>
      <c r="C126" s="69"/>
      <c r="D126" s="69"/>
      <c r="E126" s="69"/>
      <c r="F126" s="69"/>
      <c r="G126" s="69"/>
      <c r="H126" s="69"/>
      <c r="I126" s="69"/>
      <c r="J126" s="69"/>
      <c r="K126" s="69"/>
      <c r="L126" s="69"/>
      <c r="M126" s="69"/>
      <c r="N126" s="69"/>
      <c r="O126" s="69"/>
      <c r="P126" s="69"/>
      <c r="Q126" s="69"/>
      <c r="R126" s="246"/>
      <c r="S126" s="246"/>
      <c r="T126" s="246"/>
      <c r="U126" s="246"/>
      <c r="V126" s="246"/>
      <c r="W126" s="246"/>
      <c r="X126" s="69"/>
      <c r="Y126" s="69"/>
      <c r="Z126" s="69"/>
      <c r="AA126" s="246"/>
      <c r="AB126" s="246"/>
      <c r="AC126" s="246"/>
      <c r="AD126" s="246"/>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row>
    <row r="127" spans="1:56" s="70" customFormat="1" ht="13.8">
      <c r="A127" s="69"/>
      <c r="B127" s="69"/>
      <c r="C127" s="69"/>
      <c r="D127" s="69"/>
      <c r="E127" s="69"/>
      <c r="F127" s="69"/>
      <c r="G127" s="69"/>
      <c r="H127" s="69"/>
      <c r="I127" s="69"/>
      <c r="J127" s="69"/>
      <c r="K127" s="69"/>
      <c r="L127" s="69"/>
      <c r="M127" s="69"/>
      <c r="N127" s="69"/>
      <c r="O127" s="69"/>
      <c r="P127" s="69"/>
      <c r="Q127" s="69"/>
      <c r="R127" s="246"/>
      <c r="S127" s="246"/>
      <c r="T127" s="246"/>
      <c r="U127" s="246"/>
      <c r="V127" s="246"/>
      <c r="W127" s="246"/>
      <c r="X127" s="69"/>
      <c r="Y127" s="69"/>
      <c r="Z127" s="69"/>
      <c r="AA127" s="246"/>
      <c r="AB127" s="246"/>
      <c r="AC127" s="246"/>
      <c r="AD127" s="246"/>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row>
    <row r="128" spans="1:56" s="70" customFormat="1" ht="13.8">
      <c r="A128" s="69"/>
      <c r="B128" s="69"/>
      <c r="C128" s="69"/>
      <c r="D128" s="69"/>
      <c r="E128" s="69"/>
      <c r="F128" s="69"/>
      <c r="G128" s="69"/>
      <c r="H128" s="69"/>
      <c r="I128" s="69"/>
      <c r="J128" s="69"/>
      <c r="K128" s="69"/>
      <c r="L128" s="69"/>
      <c r="M128" s="69"/>
      <c r="N128" s="69"/>
      <c r="O128" s="69"/>
      <c r="P128" s="69"/>
      <c r="Q128" s="69"/>
      <c r="R128" s="246"/>
      <c r="S128" s="246"/>
      <c r="T128" s="246"/>
      <c r="U128" s="246"/>
      <c r="V128" s="246"/>
      <c r="W128" s="246"/>
      <c r="X128" s="69"/>
      <c r="Y128" s="69"/>
      <c r="Z128" s="69"/>
      <c r="AA128" s="246"/>
      <c r="AB128" s="246"/>
      <c r="AC128" s="246"/>
      <c r="AD128" s="246"/>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row>
    <row r="129" spans="1:56" s="70" customFormat="1" ht="13.8">
      <c r="A129" s="69"/>
      <c r="B129" s="69"/>
      <c r="C129" s="69"/>
      <c r="D129" s="69"/>
      <c r="E129" s="69"/>
      <c r="F129" s="69"/>
      <c r="G129" s="69"/>
      <c r="H129" s="69"/>
      <c r="I129" s="69"/>
      <c r="J129" s="69"/>
      <c r="K129" s="69"/>
      <c r="L129" s="69"/>
      <c r="M129" s="69"/>
      <c r="N129" s="69"/>
      <c r="O129" s="69"/>
      <c r="P129" s="69"/>
      <c r="Q129" s="69"/>
      <c r="R129" s="246"/>
      <c r="S129" s="246"/>
      <c r="T129" s="246"/>
      <c r="U129" s="246"/>
      <c r="V129" s="246"/>
      <c r="W129" s="246"/>
      <c r="X129" s="69"/>
      <c r="Y129" s="69"/>
      <c r="Z129" s="69"/>
      <c r="AA129" s="246"/>
      <c r="AB129" s="246"/>
      <c r="AC129" s="246"/>
      <c r="AD129" s="246"/>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row>
    <row r="130" spans="1:56" s="70" customFormat="1" ht="13.8">
      <c r="A130" s="69"/>
      <c r="B130" s="69"/>
      <c r="C130" s="69"/>
      <c r="D130" s="69"/>
      <c r="E130" s="69"/>
      <c r="F130" s="69"/>
      <c r="G130" s="69"/>
      <c r="H130" s="69"/>
      <c r="I130" s="69"/>
      <c r="J130" s="69"/>
      <c r="K130" s="69"/>
      <c r="L130" s="69"/>
      <c r="M130" s="69"/>
      <c r="N130" s="69"/>
      <c r="O130" s="69"/>
      <c r="P130" s="69"/>
      <c r="Q130" s="69"/>
      <c r="R130" s="246"/>
      <c r="S130" s="246"/>
      <c r="T130" s="246"/>
      <c r="U130" s="246"/>
      <c r="V130" s="246"/>
      <c r="W130" s="246"/>
      <c r="X130" s="69"/>
      <c r="Y130" s="69"/>
      <c r="Z130" s="69"/>
      <c r="AA130" s="246"/>
      <c r="AB130" s="246"/>
      <c r="AC130" s="246"/>
      <c r="AD130" s="246"/>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row>
    <row r="131" spans="1:56" s="70" customFormat="1" ht="13.8">
      <c r="A131" s="69"/>
      <c r="B131" s="69"/>
      <c r="C131" s="69"/>
      <c r="D131" s="69"/>
      <c r="E131" s="69"/>
      <c r="F131" s="69"/>
      <c r="G131" s="69"/>
      <c r="H131" s="69"/>
      <c r="I131" s="69"/>
      <c r="J131" s="69"/>
      <c r="K131" s="69"/>
      <c r="L131" s="69"/>
      <c r="M131" s="69"/>
      <c r="N131" s="69"/>
      <c r="O131" s="69"/>
      <c r="P131" s="69"/>
      <c r="Q131" s="69"/>
      <c r="R131" s="246"/>
      <c r="S131" s="246"/>
      <c r="T131" s="246"/>
      <c r="U131" s="246"/>
      <c r="V131" s="246"/>
      <c r="W131" s="246"/>
      <c r="X131" s="69"/>
      <c r="Y131" s="69"/>
      <c r="Z131" s="69"/>
      <c r="AA131" s="246"/>
      <c r="AB131" s="246"/>
      <c r="AC131" s="246"/>
      <c r="AD131" s="246"/>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row>
    <row r="132" spans="1:56" s="70" customFormat="1" ht="13.8">
      <c r="A132" s="69"/>
      <c r="B132" s="69"/>
      <c r="C132" s="69"/>
      <c r="D132" s="69"/>
      <c r="E132" s="69"/>
      <c r="F132" s="69"/>
      <c r="G132" s="69"/>
      <c r="H132" s="69"/>
      <c r="I132" s="69"/>
      <c r="J132" s="69"/>
      <c r="K132" s="69"/>
      <c r="L132" s="69"/>
      <c r="M132" s="69"/>
      <c r="N132" s="69"/>
      <c r="O132" s="69"/>
      <c r="P132" s="69"/>
      <c r="Q132" s="69"/>
      <c r="R132" s="246"/>
      <c r="S132" s="246"/>
      <c r="T132" s="246"/>
      <c r="U132" s="246"/>
      <c r="V132" s="246"/>
      <c r="W132" s="246"/>
      <c r="X132" s="69"/>
      <c r="Y132" s="69"/>
      <c r="Z132" s="69"/>
      <c r="AA132" s="246"/>
      <c r="AB132" s="246"/>
      <c r="AC132" s="246"/>
      <c r="AD132" s="246"/>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row>
    <row r="133" spans="1:56" s="70" customFormat="1" ht="13.8">
      <c r="A133" s="69"/>
      <c r="B133" s="69"/>
      <c r="C133" s="69"/>
      <c r="D133" s="69"/>
      <c r="E133" s="69"/>
      <c r="F133" s="69"/>
      <c r="G133" s="69"/>
      <c r="H133" s="69"/>
      <c r="I133" s="69"/>
      <c r="J133" s="69"/>
      <c r="K133" s="69"/>
      <c r="L133" s="69"/>
      <c r="M133" s="69"/>
      <c r="N133" s="69"/>
      <c r="O133" s="69"/>
      <c r="P133" s="69"/>
      <c r="Q133" s="69"/>
      <c r="R133" s="246"/>
      <c r="S133" s="246"/>
      <c r="T133" s="246"/>
      <c r="U133" s="246"/>
      <c r="V133" s="246"/>
      <c r="W133" s="246"/>
      <c r="X133" s="69"/>
      <c r="Y133" s="69"/>
      <c r="Z133" s="69"/>
      <c r="AA133" s="246"/>
      <c r="AB133" s="246"/>
      <c r="AC133" s="246"/>
      <c r="AD133" s="246"/>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row>
    <row r="134" spans="1:56" s="70" customFormat="1" ht="13.8">
      <c r="A134" s="69"/>
      <c r="B134" s="69"/>
      <c r="C134" s="69"/>
      <c r="D134" s="69"/>
      <c r="E134" s="69"/>
      <c r="F134" s="69"/>
      <c r="G134" s="69"/>
      <c r="H134" s="69"/>
      <c r="I134" s="69"/>
      <c r="J134" s="69"/>
      <c r="K134" s="69"/>
      <c r="L134" s="69"/>
      <c r="M134" s="69"/>
      <c r="N134" s="69"/>
      <c r="O134" s="69"/>
      <c r="P134" s="69"/>
      <c r="Q134" s="69"/>
      <c r="R134" s="246"/>
      <c r="S134" s="246"/>
      <c r="T134" s="246"/>
      <c r="U134" s="246"/>
      <c r="V134" s="246"/>
      <c r="W134" s="246"/>
      <c r="X134" s="69"/>
      <c r="Y134" s="69"/>
      <c r="Z134" s="69"/>
      <c r="AA134" s="246"/>
      <c r="AB134" s="246"/>
      <c r="AC134" s="246"/>
      <c r="AD134" s="246"/>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row>
    <row r="135" spans="1:56" s="70" customFormat="1" ht="13.8">
      <c r="A135" s="69"/>
      <c r="B135" s="69"/>
      <c r="C135" s="69"/>
      <c r="D135" s="69"/>
      <c r="E135" s="69"/>
      <c r="F135" s="69"/>
      <c r="G135" s="69"/>
      <c r="H135" s="69"/>
      <c r="I135" s="69"/>
      <c r="J135" s="69"/>
      <c r="K135" s="69"/>
      <c r="L135" s="69"/>
      <c r="M135" s="69"/>
      <c r="N135" s="69"/>
      <c r="O135" s="69"/>
      <c r="P135" s="69"/>
      <c r="Q135" s="69"/>
      <c r="R135" s="246"/>
      <c r="S135" s="246"/>
      <c r="T135" s="246"/>
      <c r="U135" s="246"/>
      <c r="V135" s="246"/>
      <c r="W135" s="246"/>
      <c r="X135" s="69"/>
      <c r="Y135" s="69"/>
      <c r="Z135" s="69"/>
      <c r="AA135" s="246"/>
      <c r="AB135" s="246"/>
      <c r="AC135" s="246"/>
      <c r="AD135" s="246"/>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row>
    <row r="136" spans="1:56" s="70" customFormat="1" ht="13.8">
      <c r="A136" s="69"/>
      <c r="B136" s="69"/>
      <c r="C136" s="69"/>
      <c r="D136" s="69"/>
      <c r="E136" s="69"/>
      <c r="F136" s="69"/>
      <c r="G136" s="69"/>
      <c r="H136" s="69"/>
      <c r="I136" s="69"/>
      <c r="J136" s="69"/>
      <c r="K136" s="69"/>
      <c r="L136" s="69"/>
      <c r="M136" s="69"/>
      <c r="N136" s="69"/>
      <c r="O136" s="69"/>
      <c r="P136" s="69"/>
      <c r="Q136" s="69"/>
      <c r="R136" s="246"/>
      <c r="S136" s="246"/>
      <c r="T136" s="246"/>
      <c r="U136" s="246"/>
      <c r="V136" s="246"/>
      <c r="W136" s="246"/>
      <c r="X136" s="69"/>
      <c r="Y136" s="69"/>
      <c r="Z136" s="69"/>
      <c r="AA136" s="246"/>
      <c r="AB136" s="246"/>
      <c r="AC136" s="246"/>
      <c r="AD136" s="246"/>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row>
    <row r="137" spans="1:56" s="70" customFormat="1" ht="13.8">
      <c r="A137" s="69"/>
      <c r="B137" s="69"/>
      <c r="C137" s="69"/>
      <c r="D137" s="69"/>
      <c r="E137" s="69"/>
      <c r="F137" s="69"/>
      <c r="G137" s="69"/>
      <c r="H137" s="69"/>
      <c r="I137" s="69"/>
      <c r="J137" s="69"/>
      <c r="K137" s="69"/>
      <c r="L137" s="69"/>
      <c r="M137" s="69"/>
      <c r="N137" s="69"/>
      <c r="O137" s="69"/>
      <c r="P137" s="69"/>
      <c r="Q137" s="69"/>
      <c r="R137" s="246"/>
      <c r="S137" s="246"/>
      <c r="T137" s="246"/>
      <c r="U137" s="246"/>
      <c r="V137" s="246"/>
      <c r="W137" s="246"/>
      <c r="X137" s="69"/>
      <c r="Y137" s="69"/>
      <c r="Z137" s="69"/>
      <c r="AA137" s="246"/>
      <c r="AB137" s="246"/>
      <c r="AC137" s="246"/>
      <c r="AD137" s="246"/>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row>
    <row r="138" spans="1:56" s="70" customFormat="1" ht="13.8">
      <c r="A138" s="69"/>
      <c r="B138" s="69"/>
      <c r="C138" s="69"/>
      <c r="D138" s="69"/>
      <c r="E138" s="69"/>
      <c r="F138" s="69"/>
      <c r="G138" s="69"/>
      <c r="H138" s="69"/>
      <c r="I138" s="69"/>
      <c r="J138" s="69"/>
      <c r="K138" s="69"/>
      <c r="L138" s="69"/>
      <c r="M138" s="69"/>
      <c r="N138" s="69"/>
      <c r="O138" s="69"/>
      <c r="P138" s="69"/>
      <c r="Q138" s="69"/>
      <c r="R138" s="246"/>
      <c r="S138" s="246"/>
      <c r="T138" s="246"/>
      <c r="U138" s="246"/>
      <c r="V138" s="246"/>
      <c r="W138" s="246"/>
      <c r="X138" s="69"/>
      <c r="Y138" s="69"/>
      <c r="Z138" s="69"/>
      <c r="AA138" s="246"/>
      <c r="AB138" s="246"/>
      <c r="AC138" s="246"/>
      <c r="AD138" s="246"/>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row>
    <row r="139" spans="1:56" s="70" customFormat="1" ht="13.8">
      <c r="A139" s="69"/>
      <c r="B139" s="69"/>
      <c r="C139" s="69"/>
      <c r="D139" s="69"/>
      <c r="E139" s="69"/>
      <c r="F139" s="69"/>
      <c r="G139" s="69"/>
      <c r="H139" s="69"/>
      <c r="I139" s="69"/>
      <c r="J139" s="69"/>
      <c r="K139" s="69"/>
      <c r="L139" s="69"/>
      <c r="M139" s="69"/>
      <c r="N139" s="69"/>
      <c r="O139" s="69"/>
      <c r="P139" s="69"/>
      <c r="Q139" s="69"/>
      <c r="R139" s="246"/>
      <c r="S139" s="246"/>
      <c r="T139" s="246"/>
      <c r="U139" s="246"/>
      <c r="V139" s="246"/>
      <c r="W139" s="246"/>
      <c r="X139" s="69"/>
      <c r="Y139" s="69"/>
      <c r="Z139" s="69"/>
      <c r="AA139" s="246"/>
      <c r="AB139" s="246"/>
      <c r="AC139" s="246"/>
      <c r="AD139" s="246"/>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row>
    <row r="140" spans="1:56" s="70" customFormat="1" ht="13.8">
      <c r="A140" s="69"/>
      <c r="B140" s="69"/>
      <c r="C140" s="69"/>
      <c r="D140" s="69"/>
      <c r="E140" s="69"/>
      <c r="F140" s="69"/>
      <c r="G140" s="69"/>
      <c r="H140" s="69"/>
      <c r="I140" s="69"/>
      <c r="J140" s="69"/>
      <c r="K140" s="69"/>
      <c r="L140" s="69"/>
      <c r="M140" s="69"/>
      <c r="N140" s="69"/>
      <c r="O140" s="69"/>
      <c r="P140" s="69"/>
      <c r="Q140" s="69"/>
      <c r="R140" s="246"/>
      <c r="S140" s="246"/>
      <c r="T140" s="246"/>
      <c r="U140" s="246"/>
      <c r="V140" s="246"/>
      <c r="W140" s="246"/>
      <c r="X140" s="69"/>
      <c r="Y140" s="69"/>
      <c r="Z140" s="69"/>
      <c r="AA140" s="246"/>
      <c r="AB140" s="246"/>
      <c r="AC140" s="246"/>
      <c r="AD140" s="246"/>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row>
    <row r="141" spans="1:56" s="70" customFormat="1" ht="13.8">
      <c r="A141" s="69"/>
      <c r="B141" s="69"/>
      <c r="C141" s="69"/>
      <c r="D141" s="69"/>
      <c r="E141" s="69"/>
      <c r="F141" s="69"/>
      <c r="G141" s="69"/>
      <c r="H141" s="69"/>
      <c r="I141" s="69"/>
      <c r="J141" s="69"/>
      <c r="K141" s="69"/>
      <c r="L141" s="69"/>
      <c r="M141" s="69"/>
      <c r="N141" s="69"/>
      <c r="O141" s="69"/>
      <c r="P141" s="69"/>
      <c r="Q141" s="69"/>
      <c r="R141" s="246"/>
      <c r="S141" s="246"/>
      <c r="T141" s="246"/>
      <c r="U141" s="246"/>
      <c r="V141" s="246"/>
      <c r="W141" s="246"/>
      <c r="X141" s="69"/>
      <c r="Y141" s="69"/>
      <c r="Z141" s="69"/>
      <c r="AA141" s="246"/>
      <c r="AB141" s="246"/>
      <c r="AC141" s="246"/>
      <c r="AD141" s="246"/>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row>
    <row r="142" spans="1:56" s="70" customFormat="1" ht="13.8">
      <c r="A142" s="69"/>
      <c r="B142" s="69"/>
      <c r="C142" s="69"/>
      <c r="D142" s="69"/>
      <c r="E142" s="69"/>
      <c r="F142" s="69"/>
      <c r="G142" s="69"/>
      <c r="H142" s="69"/>
      <c r="I142" s="69"/>
      <c r="J142" s="69"/>
      <c r="K142" s="69"/>
      <c r="L142" s="69"/>
      <c r="M142" s="69"/>
      <c r="N142" s="69"/>
      <c r="O142" s="69"/>
      <c r="P142" s="69"/>
      <c r="Q142" s="69"/>
      <c r="R142" s="246"/>
      <c r="S142" s="246"/>
      <c r="T142" s="246"/>
      <c r="U142" s="246"/>
      <c r="V142" s="246"/>
      <c r="W142" s="246"/>
      <c r="X142" s="69"/>
      <c r="Y142" s="69"/>
      <c r="Z142" s="69"/>
      <c r="AA142" s="246"/>
      <c r="AB142" s="246"/>
      <c r="AC142" s="246"/>
      <c r="AD142" s="246"/>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row>
    <row r="143" spans="1:56" s="70" customFormat="1" ht="13.8">
      <c r="A143" s="69"/>
      <c r="B143" s="69"/>
      <c r="C143" s="69"/>
      <c r="D143" s="69"/>
      <c r="E143" s="69"/>
      <c r="F143" s="69"/>
      <c r="G143" s="69"/>
      <c r="H143" s="69"/>
      <c r="I143" s="69"/>
      <c r="J143" s="69"/>
      <c r="K143" s="69"/>
      <c r="L143" s="69"/>
      <c r="M143" s="69"/>
      <c r="N143" s="69"/>
      <c r="O143" s="69"/>
      <c r="P143" s="69"/>
      <c r="Q143" s="69"/>
      <c r="R143" s="246"/>
      <c r="S143" s="246"/>
      <c r="T143" s="246"/>
      <c r="U143" s="246"/>
      <c r="V143" s="246"/>
      <c r="W143" s="246"/>
      <c r="X143" s="69"/>
      <c r="Y143" s="69"/>
      <c r="Z143" s="69"/>
      <c r="AA143" s="246"/>
      <c r="AB143" s="246"/>
      <c r="AC143" s="246"/>
      <c r="AD143" s="246"/>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row>
    <row r="144" spans="1:56" s="70" customFormat="1" ht="13.8">
      <c r="A144" s="69"/>
      <c r="B144" s="69"/>
      <c r="C144" s="69"/>
      <c r="D144" s="69"/>
      <c r="E144" s="69"/>
      <c r="F144" s="69"/>
      <c r="G144" s="69"/>
      <c r="H144" s="69"/>
      <c r="I144" s="69"/>
      <c r="J144" s="69"/>
      <c r="K144" s="69"/>
      <c r="L144" s="69"/>
      <c r="M144" s="69"/>
      <c r="N144" s="69"/>
      <c r="O144" s="69"/>
      <c r="P144" s="69"/>
      <c r="Q144" s="69"/>
      <c r="R144" s="246"/>
      <c r="S144" s="246"/>
      <c r="T144" s="246"/>
      <c r="U144" s="246"/>
      <c r="V144" s="246"/>
      <c r="W144" s="246"/>
      <c r="X144" s="69"/>
      <c r="Y144" s="69"/>
      <c r="Z144" s="69"/>
      <c r="AA144" s="246"/>
      <c r="AB144" s="246"/>
      <c r="AC144" s="246"/>
      <c r="AD144" s="246"/>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row>
    <row r="145" spans="1:56" s="70" customFormat="1" ht="13.8">
      <c r="A145" s="69"/>
      <c r="B145" s="69"/>
      <c r="C145" s="69"/>
      <c r="D145" s="69"/>
      <c r="E145" s="69"/>
      <c r="F145" s="69"/>
      <c r="G145" s="69"/>
      <c r="H145" s="69"/>
      <c r="I145" s="69"/>
      <c r="J145" s="69"/>
      <c r="K145" s="69"/>
      <c r="L145" s="69"/>
      <c r="M145" s="69"/>
      <c r="N145" s="69"/>
      <c r="O145" s="69"/>
      <c r="P145" s="69"/>
      <c r="Q145" s="69"/>
      <c r="R145" s="246"/>
      <c r="S145" s="246"/>
      <c r="T145" s="246"/>
      <c r="U145" s="246"/>
      <c r="V145" s="246"/>
      <c r="W145" s="246"/>
      <c r="X145" s="69"/>
      <c r="Y145" s="69"/>
      <c r="Z145" s="69"/>
      <c r="AA145" s="246"/>
      <c r="AB145" s="246"/>
      <c r="AC145" s="246"/>
      <c r="AD145" s="246"/>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row>
    <row r="146" spans="1:56" s="70" customFormat="1" ht="13.8">
      <c r="A146" s="69"/>
      <c r="B146" s="69"/>
      <c r="C146" s="69"/>
      <c r="D146" s="69"/>
      <c r="E146" s="69"/>
      <c r="F146" s="69"/>
      <c r="G146" s="69"/>
      <c r="H146" s="69"/>
      <c r="I146" s="69"/>
      <c r="J146" s="69"/>
      <c r="K146" s="69"/>
      <c r="L146" s="69"/>
      <c r="M146" s="69"/>
      <c r="N146" s="69"/>
      <c r="O146" s="69"/>
      <c r="P146" s="69"/>
      <c r="Q146" s="69"/>
      <c r="R146" s="246"/>
      <c r="S146" s="246"/>
      <c r="T146" s="246"/>
      <c r="U146" s="246"/>
      <c r="V146" s="246"/>
      <c r="W146" s="246"/>
      <c r="X146" s="69"/>
      <c r="Y146" s="69"/>
      <c r="Z146" s="69"/>
      <c r="AA146" s="246"/>
      <c r="AB146" s="246"/>
      <c r="AC146" s="246"/>
      <c r="AD146" s="246"/>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row>
    <row r="147" spans="1:56" s="70" customFormat="1" ht="13.8">
      <c r="A147" s="69"/>
      <c r="B147" s="69"/>
      <c r="C147" s="69"/>
      <c r="D147" s="69"/>
      <c r="E147" s="69"/>
      <c r="F147" s="69"/>
      <c r="G147" s="69"/>
      <c r="H147" s="69"/>
      <c r="I147" s="69"/>
      <c r="J147" s="69"/>
      <c r="K147" s="69"/>
      <c r="L147" s="69"/>
      <c r="M147" s="69"/>
      <c r="N147" s="69"/>
      <c r="O147" s="69"/>
      <c r="P147" s="69"/>
      <c r="Q147" s="69"/>
      <c r="R147" s="246"/>
      <c r="S147" s="246"/>
      <c r="T147" s="246"/>
      <c r="U147" s="246"/>
      <c r="V147" s="246"/>
      <c r="W147" s="246"/>
      <c r="X147" s="69"/>
      <c r="Y147" s="69"/>
      <c r="Z147" s="69"/>
      <c r="AA147" s="246"/>
      <c r="AB147" s="246"/>
      <c r="AC147" s="246"/>
      <c r="AD147" s="246"/>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row>
    <row r="148" spans="1:56" s="70" customFormat="1" ht="13.8">
      <c r="A148" s="69"/>
      <c r="B148" s="69"/>
      <c r="C148" s="69"/>
      <c r="D148" s="69"/>
      <c r="E148" s="69"/>
      <c r="F148" s="69"/>
      <c r="G148" s="69"/>
      <c r="H148" s="69"/>
      <c r="I148" s="69"/>
      <c r="J148" s="69"/>
      <c r="K148" s="69"/>
      <c r="L148" s="69"/>
      <c r="M148" s="69"/>
      <c r="N148" s="69"/>
      <c r="O148" s="69"/>
      <c r="P148" s="69"/>
      <c r="Q148" s="69"/>
      <c r="R148" s="246"/>
      <c r="S148" s="246"/>
      <c r="T148" s="246"/>
      <c r="U148" s="246"/>
      <c r="V148" s="246"/>
      <c r="W148" s="246"/>
      <c r="X148" s="69"/>
      <c r="Y148" s="69"/>
      <c r="Z148" s="69"/>
      <c r="AA148" s="246"/>
      <c r="AB148" s="246"/>
      <c r="AC148" s="246"/>
      <c r="AD148" s="246"/>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row>
    <row r="149" spans="1:56" s="70" customFormat="1" ht="13.8">
      <c r="A149" s="69"/>
      <c r="B149" s="69"/>
      <c r="C149" s="69"/>
      <c r="D149" s="69"/>
      <c r="E149" s="69"/>
      <c r="F149" s="69"/>
      <c r="G149" s="69"/>
      <c r="H149" s="69"/>
      <c r="I149" s="69"/>
      <c r="J149" s="69"/>
      <c r="K149" s="69"/>
      <c r="L149" s="69"/>
      <c r="M149" s="69"/>
      <c r="N149" s="69"/>
      <c r="O149" s="69"/>
      <c r="P149" s="69"/>
      <c r="Q149" s="69"/>
      <c r="R149" s="246"/>
      <c r="S149" s="246"/>
      <c r="T149" s="246"/>
      <c r="U149" s="246"/>
      <c r="V149" s="246"/>
      <c r="W149" s="246"/>
      <c r="X149" s="69"/>
      <c r="Y149" s="69"/>
      <c r="Z149" s="69"/>
      <c r="AA149" s="246"/>
      <c r="AB149" s="246"/>
      <c r="AC149" s="246"/>
      <c r="AD149" s="246"/>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row>
    <row r="150" spans="1:56" s="70" customFormat="1" ht="13.8">
      <c r="A150" s="69"/>
      <c r="B150" s="69"/>
      <c r="C150" s="69"/>
      <c r="D150" s="69"/>
      <c r="E150" s="69"/>
      <c r="F150" s="69"/>
      <c r="G150" s="69"/>
      <c r="H150" s="69"/>
      <c r="I150" s="69"/>
      <c r="J150" s="69"/>
      <c r="K150" s="69"/>
      <c r="L150" s="69"/>
      <c r="M150" s="69"/>
      <c r="N150" s="69"/>
      <c r="O150" s="69"/>
      <c r="P150" s="69"/>
      <c r="Q150" s="69"/>
      <c r="R150" s="246"/>
      <c r="S150" s="246"/>
      <c r="T150" s="246"/>
      <c r="U150" s="246"/>
      <c r="V150" s="246"/>
      <c r="W150" s="246"/>
      <c r="X150" s="69"/>
      <c r="Y150" s="69"/>
      <c r="Z150" s="69"/>
      <c r="AA150" s="246"/>
      <c r="AB150" s="246"/>
      <c r="AC150" s="246"/>
      <c r="AD150" s="246"/>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row>
    <row r="151" spans="1:56" s="70" customFormat="1" ht="13.8">
      <c r="A151" s="69"/>
      <c r="B151" s="69"/>
      <c r="C151" s="69"/>
      <c r="D151" s="69"/>
      <c r="E151" s="69"/>
      <c r="F151" s="69"/>
      <c r="G151" s="69"/>
      <c r="H151" s="69"/>
      <c r="I151" s="69"/>
      <c r="J151" s="69"/>
      <c r="K151" s="69"/>
      <c r="L151" s="69"/>
      <c r="M151" s="69"/>
      <c r="N151" s="69"/>
      <c r="O151" s="69"/>
      <c r="P151" s="69"/>
      <c r="Q151" s="69"/>
      <c r="R151" s="246"/>
      <c r="S151" s="246"/>
      <c r="T151" s="246"/>
      <c r="U151" s="246"/>
      <c r="V151" s="246"/>
      <c r="W151" s="246"/>
      <c r="X151" s="69"/>
      <c r="Y151" s="69"/>
      <c r="Z151" s="69"/>
      <c r="AA151" s="246"/>
      <c r="AB151" s="246"/>
      <c r="AC151" s="246"/>
      <c r="AD151" s="246"/>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row>
    <row r="152" spans="1:56" s="70" customFormat="1" ht="13.8">
      <c r="A152" s="69"/>
      <c r="B152" s="69"/>
      <c r="C152" s="69"/>
      <c r="D152" s="69"/>
      <c r="E152" s="69"/>
      <c r="F152" s="69"/>
      <c r="G152" s="69"/>
      <c r="H152" s="69"/>
      <c r="I152" s="69"/>
      <c r="J152" s="69"/>
      <c r="K152" s="69"/>
      <c r="L152" s="69"/>
      <c r="M152" s="69"/>
      <c r="N152" s="69"/>
      <c r="O152" s="69"/>
      <c r="P152" s="69"/>
      <c r="Q152" s="69"/>
      <c r="R152" s="246"/>
      <c r="S152" s="246"/>
      <c r="T152" s="246"/>
      <c r="U152" s="246"/>
      <c r="V152" s="246"/>
      <c r="W152" s="246"/>
      <c r="X152" s="69"/>
      <c r="Y152" s="69"/>
      <c r="Z152" s="69"/>
      <c r="AA152" s="246"/>
      <c r="AB152" s="246"/>
      <c r="AC152" s="246"/>
      <c r="AD152" s="246"/>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row>
    <row r="153" spans="1:56" s="70" customFormat="1" ht="13.8">
      <c r="A153" s="69"/>
      <c r="B153" s="69"/>
      <c r="C153" s="69"/>
      <c r="D153" s="69"/>
      <c r="E153" s="69"/>
      <c r="F153" s="69"/>
      <c r="G153" s="69"/>
      <c r="H153" s="69"/>
      <c r="I153" s="69"/>
      <c r="J153" s="69"/>
      <c r="K153" s="69"/>
      <c r="L153" s="69"/>
      <c r="M153" s="69"/>
      <c r="N153" s="69"/>
      <c r="O153" s="69"/>
      <c r="P153" s="69"/>
      <c r="Q153" s="69"/>
      <c r="R153" s="246"/>
      <c r="S153" s="246"/>
      <c r="T153" s="246"/>
      <c r="U153" s="246"/>
      <c r="V153" s="246"/>
      <c r="W153" s="246"/>
      <c r="X153" s="69"/>
      <c r="Y153" s="69"/>
      <c r="Z153" s="69"/>
      <c r="AA153" s="246"/>
      <c r="AB153" s="246"/>
      <c r="AC153" s="246"/>
      <c r="AD153" s="246"/>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row>
    <row r="154" spans="1:56" s="70" customFormat="1" ht="13.8">
      <c r="A154" s="69"/>
      <c r="B154" s="69"/>
      <c r="C154" s="69"/>
      <c r="D154" s="69"/>
      <c r="E154" s="69"/>
      <c r="F154" s="69"/>
      <c r="G154" s="69"/>
      <c r="H154" s="69"/>
      <c r="I154" s="69"/>
      <c r="J154" s="69"/>
      <c r="K154" s="69"/>
      <c r="L154" s="69"/>
      <c r="M154" s="69"/>
      <c r="N154" s="69"/>
      <c r="O154" s="69"/>
      <c r="P154" s="69"/>
      <c r="Q154" s="69"/>
      <c r="R154" s="246"/>
      <c r="S154" s="246"/>
      <c r="T154" s="246"/>
      <c r="U154" s="246"/>
      <c r="V154" s="246"/>
      <c r="W154" s="246"/>
      <c r="X154" s="69"/>
      <c r="Y154" s="69"/>
      <c r="Z154" s="69"/>
      <c r="AA154" s="246"/>
      <c r="AB154" s="246"/>
      <c r="AC154" s="246"/>
      <c r="AD154" s="246"/>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row>
    <row r="155" spans="1:56" s="70" customFormat="1" ht="13.8">
      <c r="A155" s="69"/>
      <c r="B155" s="69"/>
      <c r="C155" s="69"/>
      <c r="D155" s="69"/>
      <c r="E155" s="69"/>
      <c r="F155" s="69"/>
      <c r="G155" s="69"/>
      <c r="H155" s="69"/>
      <c r="I155" s="69"/>
      <c r="J155" s="69"/>
      <c r="K155" s="69"/>
      <c r="L155" s="69"/>
      <c r="M155" s="69"/>
      <c r="N155" s="69"/>
      <c r="O155" s="69"/>
      <c r="P155" s="69"/>
      <c r="Q155" s="69"/>
      <c r="R155" s="246"/>
      <c r="S155" s="246"/>
      <c r="T155" s="246"/>
      <c r="U155" s="246"/>
      <c r="V155" s="246"/>
      <c r="W155" s="246"/>
      <c r="X155" s="69"/>
      <c r="Y155" s="69"/>
      <c r="Z155" s="69"/>
      <c r="AA155" s="246"/>
      <c r="AB155" s="246"/>
      <c r="AC155" s="246"/>
      <c r="AD155" s="246"/>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row>
    <row r="156" spans="1:56" s="70" customFormat="1" ht="13.8">
      <c r="A156" s="69"/>
      <c r="B156" s="69"/>
      <c r="C156" s="69"/>
      <c r="D156" s="69"/>
      <c r="E156" s="69"/>
      <c r="F156" s="69"/>
      <c r="G156" s="69"/>
      <c r="H156" s="69"/>
      <c r="I156" s="69"/>
      <c r="J156" s="69"/>
      <c r="K156" s="69"/>
      <c r="L156" s="69"/>
      <c r="M156" s="69"/>
      <c r="N156" s="69"/>
      <c r="O156" s="69"/>
      <c r="P156" s="69"/>
      <c r="Q156" s="69"/>
      <c r="R156" s="246"/>
      <c r="S156" s="246"/>
      <c r="T156" s="246"/>
      <c r="U156" s="246"/>
      <c r="V156" s="246"/>
      <c r="W156" s="246"/>
      <c r="X156" s="69"/>
      <c r="Y156" s="69"/>
      <c r="Z156" s="69"/>
      <c r="AA156" s="246"/>
      <c r="AB156" s="246"/>
      <c r="AC156" s="246"/>
      <c r="AD156" s="246"/>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row>
    <row r="157" spans="1:56" s="70" customFormat="1" ht="13.8">
      <c r="A157" s="69"/>
      <c r="B157" s="69"/>
      <c r="C157" s="69"/>
      <c r="D157" s="69"/>
      <c r="E157" s="69"/>
      <c r="F157" s="69"/>
      <c r="G157" s="69"/>
      <c r="H157" s="69"/>
      <c r="I157" s="69"/>
      <c r="J157" s="69"/>
      <c r="K157" s="69"/>
      <c r="L157" s="69"/>
      <c r="M157" s="69"/>
      <c r="N157" s="69"/>
      <c r="O157" s="69"/>
      <c r="P157" s="69"/>
      <c r="Q157" s="69"/>
      <c r="R157" s="246"/>
      <c r="S157" s="246"/>
      <c r="T157" s="246"/>
      <c r="U157" s="246"/>
      <c r="V157" s="246"/>
      <c r="W157" s="246"/>
      <c r="X157" s="69"/>
      <c r="Y157" s="69"/>
      <c r="Z157" s="69"/>
      <c r="AA157" s="246"/>
      <c r="AB157" s="246"/>
      <c r="AC157" s="246"/>
      <c r="AD157" s="246"/>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row>
    <row r="158" spans="1:56" s="70" customFormat="1" ht="13.8">
      <c r="A158" s="69"/>
      <c r="B158" s="69"/>
      <c r="C158" s="69"/>
      <c r="D158" s="69"/>
      <c r="E158" s="69"/>
      <c r="F158" s="69"/>
      <c r="G158" s="69"/>
      <c r="H158" s="69"/>
      <c r="I158" s="69"/>
      <c r="J158" s="69"/>
      <c r="K158" s="69"/>
      <c r="L158" s="69"/>
      <c r="M158" s="69"/>
      <c r="N158" s="69"/>
      <c r="O158" s="69"/>
      <c r="P158" s="69"/>
      <c r="Q158" s="69"/>
      <c r="R158" s="246"/>
      <c r="S158" s="246"/>
      <c r="T158" s="246"/>
      <c r="U158" s="246"/>
      <c r="V158" s="246"/>
      <c r="W158" s="246"/>
      <c r="X158" s="69"/>
      <c r="Y158" s="69"/>
      <c r="Z158" s="69"/>
      <c r="AA158" s="246"/>
      <c r="AB158" s="246"/>
      <c r="AC158" s="246"/>
      <c r="AD158" s="246"/>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row>
    <row r="159" spans="1:56" s="70" customFormat="1" ht="13.8">
      <c r="A159" s="69"/>
      <c r="B159" s="69"/>
      <c r="C159" s="69"/>
      <c r="D159" s="69"/>
      <c r="E159" s="69"/>
      <c r="F159" s="69"/>
      <c r="G159" s="69"/>
      <c r="H159" s="69"/>
      <c r="I159" s="69"/>
      <c r="J159" s="69"/>
      <c r="K159" s="69"/>
      <c r="L159" s="69"/>
      <c r="M159" s="69"/>
      <c r="N159" s="69"/>
      <c r="O159" s="69"/>
      <c r="P159" s="69"/>
      <c r="Q159" s="69"/>
      <c r="R159" s="246"/>
      <c r="S159" s="246"/>
      <c r="T159" s="246"/>
      <c r="U159" s="246"/>
      <c r="V159" s="246"/>
      <c r="W159" s="246"/>
      <c r="X159" s="69"/>
      <c r="Y159" s="69"/>
      <c r="Z159" s="69"/>
      <c r="AA159" s="246"/>
      <c r="AB159" s="246"/>
      <c r="AC159" s="246"/>
      <c r="AD159" s="246"/>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row>
    <row r="160" spans="1:56" s="70" customFormat="1" ht="13.8">
      <c r="A160" s="69"/>
      <c r="B160" s="69"/>
      <c r="C160" s="69"/>
      <c r="D160" s="69"/>
      <c r="E160" s="69"/>
      <c r="F160" s="69"/>
      <c r="G160" s="69"/>
      <c r="H160" s="69"/>
      <c r="I160" s="69"/>
      <c r="J160" s="69"/>
      <c r="K160" s="69"/>
      <c r="L160" s="69"/>
      <c r="M160" s="69"/>
      <c r="N160" s="69"/>
      <c r="O160" s="69"/>
      <c r="P160" s="69"/>
      <c r="Q160" s="69"/>
      <c r="R160" s="246"/>
      <c r="S160" s="246"/>
      <c r="T160" s="246"/>
      <c r="U160" s="246"/>
      <c r="V160" s="246"/>
      <c r="W160" s="246"/>
      <c r="X160" s="69"/>
      <c r="Y160" s="69"/>
      <c r="Z160" s="69"/>
      <c r="AA160" s="246"/>
      <c r="AB160" s="246"/>
      <c r="AC160" s="246"/>
      <c r="AD160" s="246"/>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row>
    <row r="161" spans="1:56" s="70" customFormat="1" ht="13.8">
      <c r="A161" s="69"/>
      <c r="B161" s="69"/>
      <c r="C161" s="69"/>
      <c r="D161" s="69"/>
      <c r="E161" s="69"/>
      <c r="F161" s="69"/>
      <c r="G161" s="69"/>
      <c r="H161" s="69"/>
      <c r="I161" s="69"/>
      <c r="J161" s="69"/>
      <c r="K161" s="69"/>
      <c r="L161" s="69"/>
      <c r="M161" s="69"/>
      <c r="N161" s="69"/>
      <c r="O161" s="69"/>
      <c r="P161" s="69"/>
      <c r="Q161" s="69"/>
      <c r="R161" s="246"/>
      <c r="S161" s="246"/>
      <c r="T161" s="246"/>
      <c r="U161" s="246"/>
      <c r="V161" s="246"/>
      <c r="W161" s="246"/>
      <c r="X161" s="69"/>
      <c r="Y161" s="69"/>
      <c r="Z161" s="69"/>
      <c r="AA161" s="246"/>
      <c r="AB161" s="246"/>
      <c r="AC161" s="246"/>
      <c r="AD161" s="246"/>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row>
    <row r="162" spans="1:56" s="70" customFormat="1" ht="13.8">
      <c r="A162" s="69"/>
      <c r="B162" s="69"/>
      <c r="C162" s="69"/>
      <c r="D162" s="69"/>
      <c r="E162" s="69"/>
      <c r="F162" s="69"/>
      <c r="G162" s="69"/>
      <c r="H162" s="69"/>
      <c r="I162" s="69"/>
      <c r="J162" s="69"/>
      <c r="K162" s="69"/>
      <c r="L162" s="69"/>
      <c r="M162" s="69"/>
      <c r="N162" s="69"/>
      <c r="O162" s="69"/>
      <c r="P162" s="69"/>
      <c r="Q162" s="69"/>
      <c r="R162" s="246"/>
      <c r="S162" s="246"/>
      <c r="T162" s="246"/>
      <c r="U162" s="246"/>
      <c r="V162" s="246"/>
      <c r="W162" s="246"/>
      <c r="X162" s="69"/>
      <c r="Y162" s="69"/>
      <c r="Z162" s="69"/>
      <c r="AA162" s="246"/>
      <c r="AB162" s="246"/>
      <c r="AC162" s="246"/>
      <c r="AD162" s="246"/>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row>
    <row r="163" spans="1:56" s="70" customFormat="1" ht="13.8">
      <c r="A163" s="69"/>
      <c r="B163" s="69"/>
      <c r="C163" s="69"/>
      <c r="D163" s="69"/>
      <c r="E163" s="69"/>
      <c r="F163" s="69"/>
      <c r="G163" s="69"/>
      <c r="H163" s="69"/>
      <c r="I163" s="69"/>
      <c r="J163" s="69"/>
      <c r="K163" s="69"/>
      <c r="L163" s="69"/>
      <c r="M163" s="69"/>
      <c r="N163" s="69"/>
      <c r="O163" s="69"/>
      <c r="P163" s="69"/>
      <c r="Q163" s="69"/>
      <c r="R163" s="246"/>
      <c r="S163" s="246"/>
      <c r="T163" s="246"/>
      <c r="U163" s="246"/>
      <c r="V163" s="246"/>
      <c r="W163" s="246"/>
      <c r="X163" s="69"/>
      <c r="Y163" s="69"/>
      <c r="Z163" s="69"/>
      <c r="AA163" s="246"/>
      <c r="AB163" s="246"/>
      <c r="AC163" s="246"/>
      <c r="AD163" s="246"/>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row>
    <row r="164" spans="1:56" s="70" customFormat="1" ht="13.8">
      <c r="A164" s="69"/>
      <c r="B164" s="69"/>
      <c r="C164" s="69"/>
      <c r="D164" s="69"/>
      <c r="E164" s="69"/>
      <c r="F164" s="69"/>
      <c r="G164" s="69"/>
      <c r="H164" s="69"/>
      <c r="I164" s="69"/>
      <c r="J164" s="69"/>
      <c r="K164" s="69"/>
      <c r="L164" s="69"/>
      <c r="M164" s="69"/>
      <c r="N164" s="69"/>
      <c r="O164" s="69"/>
      <c r="P164" s="69"/>
      <c r="Q164" s="69"/>
      <c r="R164" s="246"/>
      <c r="S164" s="246"/>
      <c r="T164" s="246"/>
      <c r="U164" s="246"/>
      <c r="V164" s="246"/>
      <c r="W164" s="246"/>
      <c r="X164" s="69"/>
      <c r="Y164" s="69"/>
      <c r="Z164" s="69"/>
      <c r="AA164" s="246"/>
      <c r="AB164" s="246"/>
      <c r="AC164" s="246"/>
      <c r="AD164" s="246"/>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row>
    <row r="165" spans="1:56" s="70" customFormat="1" ht="13.8">
      <c r="A165" s="69"/>
      <c r="B165" s="69"/>
      <c r="C165" s="69"/>
      <c r="D165" s="69"/>
      <c r="E165" s="69"/>
      <c r="F165" s="69"/>
      <c r="G165" s="69"/>
      <c r="H165" s="69"/>
      <c r="I165" s="69"/>
      <c r="J165" s="69"/>
      <c r="K165" s="69"/>
      <c r="L165" s="69"/>
      <c r="M165" s="69"/>
      <c r="N165" s="69"/>
      <c r="O165" s="69"/>
      <c r="P165" s="69"/>
      <c r="Q165" s="69"/>
      <c r="R165" s="246"/>
      <c r="S165" s="246"/>
      <c r="T165" s="246"/>
      <c r="U165" s="246"/>
      <c r="V165" s="246"/>
      <c r="W165" s="246"/>
      <c r="X165" s="69"/>
      <c r="Y165" s="69"/>
      <c r="Z165" s="69"/>
      <c r="AA165" s="246"/>
      <c r="AB165" s="246"/>
      <c r="AC165" s="246"/>
      <c r="AD165" s="246"/>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row>
    <row r="166" spans="1:56" s="70" customFormat="1" ht="13.8">
      <c r="A166" s="69"/>
      <c r="B166" s="69"/>
      <c r="C166" s="69"/>
      <c r="D166" s="69"/>
      <c r="E166" s="69"/>
      <c r="F166" s="69"/>
      <c r="G166" s="69"/>
      <c r="H166" s="69"/>
      <c r="I166" s="69"/>
      <c r="J166" s="69"/>
      <c r="K166" s="69"/>
      <c r="L166" s="69"/>
      <c r="M166" s="69"/>
      <c r="N166" s="69"/>
      <c r="O166" s="69"/>
      <c r="P166" s="69"/>
      <c r="Q166" s="69"/>
      <c r="R166" s="246"/>
      <c r="S166" s="246"/>
      <c r="T166" s="246"/>
      <c r="U166" s="246"/>
      <c r="V166" s="246"/>
      <c r="W166" s="246"/>
      <c r="X166" s="69"/>
      <c r="Y166" s="69"/>
      <c r="Z166" s="69"/>
      <c r="AA166" s="246"/>
      <c r="AB166" s="246"/>
      <c r="AC166" s="246"/>
      <c r="AD166" s="246"/>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row>
    <row r="167" spans="1:56" s="70" customFormat="1" ht="13.8">
      <c r="A167" s="69"/>
      <c r="B167" s="69"/>
      <c r="C167" s="69"/>
      <c r="D167" s="69"/>
      <c r="E167" s="69"/>
      <c r="F167" s="69"/>
      <c r="G167" s="69"/>
      <c r="H167" s="69"/>
      <c r="I167" s="69"/>
      <c r="J167" s="69"/>
      <c r="K167" s="69"/>
      <c r="L167" s="69"/>
      <c r="M167" s="69"/>
      <c r="N167" s="69"/>
      <c r="O167" s="69"/>
      <c r="P167" s="69"/>
      <c r="Q167" s="69"/>
      <c r="R167" s="246"/>
      <c r="S167" s="246"/>
      <c r="T167" s="246"/>
      <c r="U167" s="246"/>
      <c r="V167" s="246"/>
      <c r="W167" s="246"/>
      <c r="X167" s="69"/>
      <c r="Y167" s="69"/>
      <c r="Z167" s="69"/>
      <c r="AA167" s="246"/>
      <c r="AB167" s="246"/>
      <c r="AC167" s="246"/>
      <c r="AD167" s="246"/>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row>
    <row r="168" spans="1:56" s="70" customFormat="1" ht="13.8">
      <c r="A168" s="69"/>
      <c r="B168" s="69"/>
      <c r="C168" s="69"/>
      <c r="D168" s="69"/>
      <c r="E168" s="69"/>
      <c r="F168" s="69"/>
      <c r="G168" s="69"/>
      <c r="H168" s="69"/>
      <c r="I168" s="69"/>
      <c r="J168" s="69"/>
      <c r="K168" s="69"/>
      <c r="L168" s="69"/>
      <c r="M168" s="69"/>
      <c r="N168" s="69"/>
      <c r="O168" s="69"/>
      <c r="P168" s="69"/>
      <c r="Q168" s="69"/>
      <c r="R168" s="246"/>
      <c r="S168" s="246"/>
      <c r="T168" s="246"/>
      <c r="U168" s="246"/>
      <c r="V168" s="246"/>
      <c r="W168" s="246"/>
      <c r="X168" s="69"/>
      <c r="Y168" s="69"/>
      <c r="Z168" s="69"/>
      <c r="AA168" s="246"/>
      <c r="AB168" s="246"/>
      <c r="AC168" s="246"/>
      <c r="AD168" s="246"/>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row>
    <row r="169" spans="1:56" s="70" customFormat="1" ht="13.8">
      <c r="A169" s="69"/>
      <c r="B169" s="69"/>
      <c r="C169" s="69"/>
      <c r="D169" s="69"/>
      <c r="E169" s="69"/>
      <c r="F169" s="69"/>
      <c r="G169" s="69"/>
      <c r="H169" s="69"/>
      <c r="I169" s="69"/>
      <c r="J169" s="69"/>
      <c r="K169" s="69"/>
      <c r="L169" s="69"/>
      <c r="M169" s="69"/>
      <c r="N169" s="69"/>
      <c r="O169" s="69"/>
      <c r="P169" s="69"/>
      <c r="Q169" s="69"/>
      <c r="R169" s="246"/>
      <c r="S169" s="246"/>
      <c r="T169" s="246"/>
      <c r="U169" s="246"/>
      <c r="V169" s="246"/>
      <c r="W169" s="246"/>
      <c r="X169" s="69"/>
      <c r="Y169" s="69"/>
      <c r="Z169" s="69"/>
      <c r="AA169" s="246"/>
      <c r="AB169" s="246"/>
      <c r="AC169" s="246"/>
      <c r="AD169" s="246"/>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row>
    <row r="170" spans="1:56" s="70" customFormat="1" ht="13.8">
      <c r="A170" s="69"/>
      <c r="B170" s="69"/>
      <c r="C170" s="69"/>
      <c r="D170" s="69"/>
      <c r="E170" s="69"/>
      <c r="F170" s="69"/>
      <c r="G170" s="69"/>
      <c r="H170" s="69"/>
      <c r="I170" s="69"/>
      <c r="J170" s="69"/>
      <c r="K170" s="69"/>
      <c r="L170" s="69"/>
      <c r="M170" s="69"/>
      <c r="N170" s="69"/>
      <c r="O170" s="69"/>
      <c r="P170" s="69"/>
      <c r="Q170" s="69"/>
      <c r="R170" s="246"/>
      <c r="S170" s="246"/>
      <c r="T170" s="246"/>
      <c r="U170" s="246"/>
      <c r="V170" s="246"/>
      <c r="W170" s="246"/>
      <c r="X170" s="69"/>
      <c r="Y170" s="69"/>
      <c r="Z170" s="69"/>
      <c r="AA170" s="246"/>
      <c r="AB170" s="246"/>
      <c r="AC170" s="246"/>
      <c r="AD170" s="246"/>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row>
    <row r="171" spans="1:56" s="70" customFormat="1" ht="13.8">
      <c r="A171" s="69"/>
      <c r="B171" s="69"/>
      <c r="C171" s="69"/>
      <c r="D171" s="69"/>
      <c r="E171" s="69"/>
      <c r="F171" s="69"/>
      <c r="G171" s="69"/>
      <c r="H171" s="69"/>
      <c r="I171" s="69"/>
      <c r="J171" s="69"/>
      <c r="K171" s="69"/>
      <c r="L171" s="69"/>
      <c r="M171" s="69"/>
      <c r="N171" s="69"/>
      <c r="O171" s="69"/>
      <c r="P171" s="69"/>
      <c r="Q171" s="69"/>
      <c r="R171" s="246"/>
      <c r="S171" s="246"/>
      <c r="T171" s="246"/>
      <c r="U171" s="246"/>
      <c r="V171" s="246"/>
      <c r="W171" s="246"/>
      <c r="X171" s="69"/>
      <c r="Y171" s="69"/>
      <c r="Z171" s="69"/>
      <c r="AA171" s="246"/>
      <c r="AB171" s="246"/>
      <c r="AC171" s="246"/>
      <c r="AD171" s="246"/>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row>
    <row r="172" spans="1:56" s="70" customFormat="1" ht="13.8">
      <c r="A172" s="69"/>
      <c r="B172" s="69"/>
      <c r="C172" s="69"/>
      <c r="D172" s="69"/>
      <c r="E172" s="69"/>
      <c r="F172" s="69"/>
      <c r="G172" s="69"/>
      <c r="H172" s="69"/>
      <c r="I172" s="69"/>
      <c r="J172" s="69"/>
      <c r="K172" s="69"/>
      <c r="L172" s="69"/>
      <c r="M172" s="69"/>
      <c r="N172" s="69"/>
      <c r="O172" s="69"/>
      <c r="P172" s="69"/>
      <c r="Q172" s="69"/>
      <c r="R172" s="246"/>
      <c r="S172" s="246"/>
      <c r="T172" s="246"/>
      <c r="U172" s="246"/>
      <c r="V172" s="246"/>
      <c r="W172" s="246"/>
      <c r="X172" s="69"/>
      <c r="Y172" s="69"/>
      <c r="Z172" s="69"/>
      <c r="AA172" s="246"/>
      <c r="AB172" s="246"/>
      <c r="AC172" s="246"/>
      <c r="AD172" s="246"/>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row>
    <row r="173" spans="1:56" s="70" customFormat="1" ht="13.8">
      <c r="A173" s="69"/>
      <c r="B173" s="69"/>
      <c r="C173" s="69"/>
      <c r="D173" s="69"/>
      <c r="E173" s="69"/>
      <c r="F173" s="69"/>
      <c r="G173" s="69"/>
      <c r="H173" s="69"/>
      <c r="I173" s="69"/>
      <c r="J173" s="69"/>
      <c r="K173" s="69"/>
      <c r="L173" s="69"/>
      <c r="M173" s="69"/>
      <c r="N173" s="69"/>
      <c r="O173" s="69"/>
      <c r="P173" s="69"/>
      <c r="Q173" s="69"/>
      <c r="R173" s="246"/>
      <c r="S173" s="246"/>
      <c r="T173" s="246"/>
      <c r="U173" s="246"/>
      <c r="V173" s="246"/>
      <c r="W173" s="246"/>
      <c r="X173" s="69"/>
      <c r="Y173" s="69"/>
      <c r="Z173" s="69"/>
      <c r="AA173" s="246"/>
      <c r="AB173" s="246"/>
      <c r="AC173" s="246"/>
      <c r="AD173" s="246"/>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row>
    <row r="174" spans="1:56" s="70" customFormat="1" ht="13.8">
      <c r="A174" s="69"/>
      <c r="B174" s="69"/>
      <c r="C174" s="69"/>
      <c r="D174" s="69"/>
      <c r="E174" s="69"/>
      <c r="F174" s="69"/>
      <c r="G174" s="69"/>
      <c r="H174" s="69"/>
      <c r="I174" s="69"/>
      <c r="J174" s="69"/>
      <c r="K174" s="69"/>
      <c r="L174" s="69"/>
      <c r="M174" s="69"/>
      <c r="N174" s="69"/>
      <c r="O174" s="69"/>
      <c r="P174" s="69"/>
      <c r="Q174" s="69"/>
      <c r="R174" s="246"/>
      <c r="S174" s="246"/>
      <c r="T174" s="246"/>
      <c r="U174" s="246"/>
      <c r="V174" s="246"/>
      <c r="W174" s="246"/>
      <c r="X174" s="69"/>
      <c r="Y174" s="69"/>
      <c r="Z174" s="69"/>
      <c r="AA174" s="246"/>
      <c r="AB174" s="246"/>
      <c r="AC174" s="246"/>
      <c r="AD174" s="246"/>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row>
    <row r="175" spans="1:56" s="70" customFormat="1" ht="13.8">
      <c r="A175" s="69"/>
      <c r="B175" s="69"/>
      <c r="C175" s="69"/>
      <c r="D175" s="69"/>
      <c r="E175" s="69"/>
      <c r="F175" s="69"/>
      <c r="G175" s="69"/>
      <c r="H175" s="69"/>
      <c r="I175" s="69"/>
      <c r="J175" s="69"/>
      <c r="K175" s="69"/>
      <c r="L175" s="69"/>
      <c r="M175" s="69"/>
      <c r="N175" s="69"/>
      <c r="O175" s="69"/>
      <c r="P175" s="69"/>
      <c r="Q175" s="69"/>
      <c r="R175" s="246"/>
      <c r="S175" s="246"/>
      <c r="T175" s="246"/>
      <c r="U175" s="246"/>
      <c r="V175" s="246"/>
      <c r="W175" s="246"/>
      <c r="X175" s="69"/>
      <c r="Y175" s="69"/>
      <c r="Z175" s="69"/>
      <c r="AA175" s="246"/>
      <c r="AB175" s="246"/>
      <c r="AC175" s="246"/>
      <c r="AD175" s="246"/>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row>
    <row r="176" spans="1:56" s="70" customFormat="1" ht="13.8">
      <c r="A176" s="69"/>
      <c r="B176" s="69"/>
      <c r="C176" s="69"/>
      <c r="D176" s="69"/>
      <c r="E176" s="69"/>
      <c r="F176" s="69"/>
      <c r="G176" s="69"/>
      <c r="H176" s="69"/>
      <c r="I176" s="69"/>
      <c r="J176" s="69"/>
      <c r="K176" s="69"/>
      <c r="L176" s="69"/>
      <c r="M176" s="69"/>
      <c r="N176" s="69"/>
      <c r="O176" s="69"/>
      <c r="P176" s="69"/>
      <c r="Q176" s="69"/>
      <c r="R176" s="246"/>
      <c r="S176" s="246"/>
      <c r="T176" s="246"/>
      <c r="U176" s="246"/>
      <c r="V176" s="246"/>
      <c r="W176" s="246"/>
      <c r="X176" s="69"/>
      <c r="Y176" s="69"/>
      <c r="Z176" s="69"/>
      <c r="AA176" s="246"/>
      <c r="AB176" s="246"/>
      <c r="AC176" s="246"/>
      <c r="AD176" s="246"/>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row>
    <row r="177" spans="1:56" s="70" customFormat="1" ht="13.8">
      <c r="A177" s="69"/>
      <c r="B177" s="69"/>
      <c r="C177" s="69"/>
      <c r="D177" s="69"/>
      <c r="E177" s="69"/>
      <c r="F177" s="69"/>
      <c r="G177" s="69"/>
      <c r="H177" s="69"/>
      <c r="I177" s="69"/>
      <c r="J177" s="69"/>
      <c r="K177" s="69"/>
      <c r="L177" s="69"/>
      <c r="M177" s="69"/>
      <c r="N177" s="69"/>
      <c r="O177" s="69"/>
      <c r="P177" s="69"/>
      <c r="Q177" s="69"/>
      <c r="R177" s="246"/>
      <c r="S177" s="246"/>
      <c r="T177" s="246"/>
      <c r="U177" s="246"/>
      <c r="V177" s="246"/>
      <c r="W177" s="246"/>
      <c r="X177" s="69"/>
      <c r="Y177" s="69"/>
      <c r="Z177" s="69"/>
      <c r="AA177" s="246"/>
      <c r="AB177" s="246"/>
      <c r="AC177" s="246"/>
      <c r="AD177" s="246"/>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row>
    <row r="178" spans="1:56" s="70" customFormat="1" ht="13.8">
      <c r="A178" s="69"/>
      <c r="B178" s="69"/>
      <c r="C178" s="69"/>
      <c r="D178" s="69"/>
      <c r="E178" s="69"/>
      <c r="F178" s="69"/>
      <c r="G178" s="69"/>
      <c r="H178" s="69"/>
      <c r="I178" s="69"/>
      <c r="J178" s="69"/>
      <c r="K178" s="69"/>
      <c r="L178" s="69"/>
      <c r="M178" s="69"/>
      <c r="N178" s="69"/>
      <c r="O178" s="69"/>
      <c r="P178" s="69"/>
      <c r="Q178" s="69"/>
      <c r="R178" s="246"/>
      <c r="S178" s="246"/>
      <c r="T178" s="246"/>
      <c r="U178" s="246"/>
      <c r="V178" s="246"/>
      <c r="W178" s="246"/>
      <c r="X178" s="69"/>
      <c r="Y178" s="69"/>
      <c r="Z178" s="69"/>
      <c r="AA178" s="246"/>
      <c r="AB178" s="246"/>
      <c r="AC178" s="246"/>
      <c r="AD178" s="246"/>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row>
    <row r="179" spans="1:56" s="70" customFormat="1" ht="13.8">
      <c r="A179" s="69"/>
      <c r="B179" s="69"/>
      <c r="C179" s="69"/>
      <c r="D179" s="69"/>
      <c r="E179" s="69"/>
      <c r="F179" s="69"/>
      <c r="G179" s="69"/>
      <c r="H179" s="69"/>
      <c r="I179" s="69"/>
      <c r="J179" s="69"/>
      <c r="K179" s="69"/>
      <c r="L179" s="69"/>
      <c r="M179" s="69"/>
      <c r="N179" s="69"/>
      <c r="O179" s="69"/>
      <c r="P179" s="69"/>
      <c r="Q179" s="69"/>
      <c r="R179" s="246"/>
      <c r="S179" s="246"/>
      <c r="T179" s="246"/>
      <c r="U179" s="246"/>
      <c r="V179" s="246"/>
      <c r="W179" s="246"/>
      <c r="X179" s="69"/>
      <c r="Y179" s="69"/>
      <c r="Z179" s="69"/>
      <c r="AA179" s="246"/>
      <c r="AB179" s="246"/>
      <c r="AC179" s="246"/>
      <c r="AD179" s="246"/>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row>
    <row r="180" spans="1:56" s="70" customFormat="1" ht="13.8">
      <c r="A180" s="69"/>
      <c r="B180" s="69"/>
      <c r="C180" s="69"/>
      <c r="D180" s="69"/>
      <c r="E180" s="69"/>
      <c r="F180" s="69"/>
      <c r="G180" s="69"/>
      <c r="H180" s="69"/>
      <c r="I180" s="69"/>
      <c r="J180" s="69"/>
      <c r="K180" s="69"/>
      <c r="L180" s="69"/>
      <c r="M180" s="69"/>
      <c r="N180" s="69"/>
      <c r="O180" s="69"/>
      <c r="P180" s="69"/>
      <c r="Q180" s="69"/>
      <c r="R180" s="246"/>
      <c r="S180" s="246"/>
      <c r="T180" s="246"/>
      <c r="U180" s="246"/>
      <c r="V180" s="246"/>
      <c r="W180" s="246"/>
      <c r="X180" s="69"/>
      <c r="Y180" s="69"/>
      <c r="Z180" s="69"/>
      <c r="AA180" s="246"/>
      <c r="AB180" s="246"/>
      <c r="AC180" s="246"/>
      <c r="AD180" s="246"/>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row>
    <row r="181" spans="1:56" s="70" customFormat="1" ht="13.8">
      <c r="A181" s="69"/>
      <c r="B181" s="69"/>
      <c r="C181" s="69"/>
      <c r="D181" s="69"/>
      <c r="E181" s="69"/>
      <c r="F181" s="69"/>
      <c r="G181" s="69"/>
      <c r="H181" s="69"/>
      <c r="I181" s="69"/>
      <c r="J181" s="69"/>
      <c r="K181" s="69"/>
      <c r="L181" s="69"/>
      <c r="M181" s="69"/>
      <c r="N181" s="69"/>
      <c r="O181" s="69"/>
      <c r="P181" s="69"/>
      <c r="Q181" s="69"/>
      <c r="R181" s="246"/>
      <c r="S181" s="246"/>
      <c r="T181" s="246"/>
      <c r="U181" s="246"/>
      <c r="V181" s="246"/>
      <c r="W181" s="246"/>
      <c r="X181" s="69"/>
      <c r="Y181" s="69"/>
      <c r="Z181" s="69"/>
      <c r="AA181" s="246"/>
      <c r="AB181" s="246"/>
      <c r="AC181" s="246"/>
      <c r="AD181" s="246"/>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row>
    <row r="182" spans="1:56" s="70" customFormat="1" ht="13.8">
      <c r="A182" s="69"/>
      <c r="B182" s="69"/>
      <c r="C182" s="69"/>
      <c r="D182" s="69"/>
      <c r="E182" s="69"/>
      <c r="F182" s="69"/>
      <c r="G182" s="69"/>
      <c r="H182" s="69"/>
      <c r="I182" s="69"/>
      <c r="J182" s="69"/>
      <c r="K182" s="69"/>
      <c r="L182" s="69"/>
      <c r="M182" s="69"/>
      <c r="N182" s="69"/>
      <c r="O182" s="69"/>
      <c r="P182" s="69"/>
      <c r="Q182" s="69"/>
      <c r="R182" s="246"/>
      <c r="S182" s="246"/>
      <c r="T182" s="246"/>
      <c r="U182" s="246"/>
      <c r="V182" s="246"/>
      <c r="W182" s="246"/>
      <c r="X182" s="69"/>
      <c r="Y182" s="69"/>
      <c r="Z182" s="69"/>
      <c r="AA182" s="246"/>
      <c r="AB182" s="246"/>
      <c r="AC182" s="246"/>
      <c r="AD182" s="246"/>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row>
    <row r="183" spans="1:56" s="70" customFormat="1" ht="13.8">
      <c r="A183" s="69"/>
      <c r="B183" s="69"/>
      <c r="C183" s="69"/>
      <c r="D183" s="69"/>
      <c r="E183" s="69"/>
      <c r="F183" s="69"/>
      <c r="G183" s="69"/>
      <c r="H183" s="69"/>
      <c r="I183" s="69"/>
      <c r="J183" s="69"/>
      <c r="K183" s="69"/>
      <c r="L183" s="69"/>
      <c r="M183" s="69"/>
      <c r="N183" s="69"/>
      <c r="O183" s="69"/>
      <c r="P183" s="69"/>
      <c r="Q183" s="69"/>
      <c r="R183" s="246"/>
      <c r="S183" s="246"/>
      <c r="T183" s="246"/>
      <c r="U183" s="246"/>
      <c r="V183" s="246"/>
      <c r="W183" s="246"/>
      <c r="X183" s="69"/>
      <c r="Y183" s="69"/>
      <c r="Z183" s="69"/>
      <c r="AA183" s="246"/>
      <c r="AB183" s="246"/>
      <c r="AC183" s="246"/>
      <c r="AD183" s="246"/>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row>
    <row r="184" spans="1:56" s="70" customFormat="1" ht="13.8">
      <c r="A184" s="69"/>
      <c r="B184" s="69"/>
      <c r="C184" s="69"/>
      <c r="D184" s="69"/>
      <c r="E184" s="69"/>
      <c r="F184" s="69"/>
      <c r="G184" s="69"/>
      <c r="H184" s="69"/>
      <c r="I184" s="69"/>
      <c r="J184" s="69"/>
      <c r="K184" s="69"/>
      <c r="L184" s="69"/>
      <c r="M184" s="69"/>
      <c r="N184" s="69"/>
      <c r="O184" s="69"/>
      <c r="P184" s="69"/>
      <c r="Q184" s="69"/>
      <c r="R184" s="246"/>
      <c r="S184" s="246"/>
      <c r="T184" s="246"/>
      <c r="U184" s="246"/>
      <c r="V184" s="246"/>
      <c r="W184" s="246"/>
      <c r="X184" s="69"/>
      <c r="Y184" s="69"/>
      <c r="Z184" s="69"/>
      <c r="AA184" s="246"/>
      <c r="AB184" s="246"/>
      <c r="AC184" s="246"/>
      <c r="AD184" s="246"/>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row>
    <row r="185" spans="1:56" s="70" customFormat="1" ht="13.8">
      <c r="A185" s="69"/>
      <c r="B185" s="69"/>
      <c r="C185" s="69"/>
      <c r="D185" s="69"/>
      <c r="E185" s="69"/>
      <c r="F185" s="69"/>
      <c r="G185" s="69"/>
      <c r="H185" s="69"/>
      <c r="I185" s="69"/>
      <c r="J185" s="69"/>
      <c r="K185" s="69"/>
      <c r="L185" s="69"/>
      <c r="M185" s="69"/>
      <c r="N185" s="69"/>
      <c r="O185" s="69"/>
      <c r="P185" s="69"/>
      <c r="Q185" s="69"/>
      <c r="R185" s="246"/>
      <c r="S185" s="246"/>
      <c r="T185" s="246"/>
      <c r="U185" s="246"/>
      <c r="V185" s="246"/>
      <c r="W185" s="246"/>
      <c r="X185" s="69"/>
      <c r="Y185" s="69"/>
      <c r="Z185" s="69"/>
      <c r="AA185" s="246"/>
      <c r="AB185" s="246"/>
      <c r="AC185" s="246"/>
      <c r="AD185" s="246"/>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row>
    <row r="186" spans="1:56" s="70" customFormat="1" ht="13.8">
      <c r="A186" s="69"/>
      <c r="B186" s="69"/>
      <c r="C186" s="69"/>
      <c r="D186" s="69"/>
      <c r="E186" s="69"/>
      <c r="F186" s="69"/>
      <c r="G186" s="69"/>
      <c r="H186" s="69"/>
      <c r="I186" s="69"/>
      <c r="J186" s="69"/>
      <c r="K186" s="69"/>
      <c r="L186" s="69"/>
      <c r="M186" s="69"/>
      <c r="N186" s="69"/>
      <c r="O186" s="69"/>
      <c r="P186" s="69"/>
      <c r="Q186" s="69"/>
      <c r="R186" s="246"/>
      <c r="S186" s="246"/>
      <c r="T186" s="246"/>
      <c r="U186" s="246"/>
      <c r="V186" s="246"/>
      <c r="W186" s="246"/>
      <c r="X186" s="69"/>
      <c r="Y186" s="69"/>
      <c r="Z186" s="69"/>
      <c r="AA186" s="246"/>
      <c r="AB186" s="246"/>
      <c r="AC186" s="246"/>
      <c r="AD186" s="246"/>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row>
    <row r="187" spans="1:56" s="70" customFormat="1" ht="13.8">
      <c r="A187" s="69"/>
      <c r="B187" s="69"/>
      <c r="C187" s="69"/>
      <c r="D187" s="69"/>
      <c r="E187" s="69"/>
      <c r="F187" s="69"/>
      <c r="G187" s="69"/>
      <c r="H187" s="69"/>
      <c r="I187" s="69"/>
      <c r="J187" s="69"/>
      <c r="K187" s="69"/>
      <c r="L187" s="69"/>
      <c r="M187" s="69"/>
      <c r="N187" s="69"/>
      <c r="O187" s="69"/>
      <c r="P187" s="69"/>
      <c r="Q187" s="69"/>
      <c r="R187" s="246"/>
      <c r="S187" s="246"/>
      <c r="T187" s="246"/>
      <c r="U187" s="246"/>
      <c r="V187" s="246"/>
      <c r="W187" s="246"/>
      <c r="X187" s="69"/>
      <c r="Y187" s="69"/>
      <c r="Z187" s="69"/>
      <c r="AA187" s="246"/>
      <c r="AB187" s="246"/>
      <c r="AC187" s="246"/>
      <c r="AD187" s="246"/>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row>
    <row r="188" spans="1:56" s="70" customFormat="1" ht="13.8">
      <c r="A188" s="69"/>
      <c r="B188" s="69"/>
      <c r="C188" s="69"/>
      <c r="D188" s="69"/>
      <c r="E188" s="69"/>
      <c r="F188" s="69"/>
      <c r="G188" s="69"/>
      <c r="H188" s="69"/>
      <c r="I188" s="69"/>
      <c r="J188" s="69"/>
      <c r="K188" s="69"/>
      <c r="L188" s="69"/>
      <c r="M188" s="69"/>
      <c r="N188" s="69"/>
      <c r="O188" s="69"/>
      <c r="P188" s="69"/>
      <c r="Q188" s="69"/>
      <c r="R188" s="246"/>
      <c r="S188" s="246"/>
      <c r="T188" s="246"/>
      <c r="U188" s="246"/>
      <c r="V188" s="246"/>
      <c r="W188" s="246"/>
      <c r="X188" s="69"/>
      <c r="Y188" s="69"/>
      <c r="Z188" s="69"/>
      <c r="AA188" s="246"/>
      <c r="AB188" s="246"/>
      <c r="AC188" s="246"/>
      <c r="AD188" s="246"/>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row>
    <row r="189" spans="1:56" s="70" customFormat="1" ht="13.8">
      <c r="A189" s="69"/>
      <c r="B189" s="69"/>
      <c r="C189" s="69"/>
      <c r="D189" s="69"/>
      <c r="E189" s="69"/>
      <c r="F189" s="69"/>
      <c r="G189" s="69"/>
      <c r="H189" s="69"/>
      <c r="I189" s="69"/>
      <c r="J189" s="69"/>
      <c r="K189" s="69"/>
      <c r="L189" s="69"/>
      <c r="M189" s="69"/>
      <c r="N189" s="69"/>
      <c r="O189" s="69"/>
      <c r="P189" s="69"/>
      <c r="Q189" s="69"/>
      <c r="R189" s="246"/>
      <c r="S189" s="246"/>
      <c r="T189" s="246"/>
      <c r="U189" s="246"/>
      <c r="V189" s="246"/>
      <c r="W189" s="246"/>
      <c r="X189" s="69"/>
      <c r="Y189" s="69"/>
      <c r="Z189" s="69"/>
      <c r="AA189" s="246"/>
      <c r="AB189" s="246"/>
      <c r="AC189" s="246"/>
      <c r="AD189" s="246"/>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row>
    <row r="190" spans="1:56" s="70" customFormat="1" ht="13.8">
      <c r="A190" s="69"/>
      <c r="B190" s="69"/>
      <c r="C190" s="69"/>
      <c r="D190" s="69"/>
      <c r="E190" s="69"/>
      <c r="F190" s="69"/>
      <c r="G190" s="69"/>
      <c r="H190" s="69"/>
      <c r="I190" s="69"/>
      <c r="J190" s="69"/>
      <c r="K190" s="69"/>
      <c r="L190" s="69"/>
      <c r="M190" s="69"/>
      <c r="N190" s="69"/>
      <c r="O190" s="69"/>
      <c r="P190" s="69"/>
      <c r="Q190" s="69"/>
      <c r="R190" s="246"/>
      <c r="S190" s="246"/>
      <c r="T190" s="246"/>
      <c r="U190" s="246"/>
      <c r="V190" s="246"/>
      <c r="W190" s="246"/>
      <c r="X190" s="69"/>
      <c r="Y190" s="69"/>
      <c r="Z190" s="69"/>
      <c r="AA190" s="246"/>
      <c r="AB190" s="246"/>
      <c r="AC190" s="246"/>
      <c r="AD190" s="246"/>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row>
    <row r="191" spans="1:56" s="70" customFormat="1" ht="13.8">
      <c r="A191" s="69"/>
      <c r="B191" s="69"/>
      <c r="C191" s="69"/>
      <c r="D191" s="69"/>
      <c r="E191" s="69"/>
      <c r="F191" s="69"/>
      <c r="G191" s="69"/>
      <c r="H191" s="69"/>
      <c r="I191" s="69"/>
      <c r="J191" s="69"/>
      <c r="K191" s="69"/>
      <c r="L191" s="69"/>
      <c r="M191" s="69"/>
      <c r="N191" s="69"/>
      <c r="O191" s="69"/>
      <c r="P191" s="69"/>
      <c r="Q191" s="69"/>
      <c r="R191" s="246"/>
      <c r="S191" s="246"/>
      <c r="T191" s="246"/>
      <c r="U191" s="246"/>
      <c r="V191" s="246"/>
      <c r="W191" s="246"/>
      <c r="X191" s="69"/>
      <c r="Y191" s="69"/>
      <c r="Z191" s="69"/>
      <c r="AA191" s="246"/>
      <c r="AB191" s="246"/>
      <c r="AC191" s="246"/>
      <c r="AD191" s="246"/>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row>
    <row r="192" spans="1:56" s="70" customFormat="1" ht="13.8">
      <c r="A192" s="69"/>
      <c r="B192" s="69"/>
      <c r="C192" s="69"/>
      <c r="D192" s="69"/>
      <c r="E192" s="69"/>
      <c r="F192" s="69"/>
      <c r="G192" s="69"/>
      <c r="H192" s="69"/>
      <c r="I192" s="69"/>
      <c r="J192" s="69"/>
      <c r="K192" s="69"/>
      <c r="L192" s="69"/>
      <c r="M192" s="69"/>
      <c r="N192" s="69"/>
      <c r="O192" s="69"/>
      <c r="P192" s="69"/>
      <c r="Q192" s="69"/>
      <c r="R192" s="246"/>
      <c r="S192" s="246"/>
      <c r="T192" s="246"/>
      <c r="U192" s="246"/>
      <c r="V192" s="246"/>
      <c r="W192" s="246"/>
      <c r="X192" s="69"/>
      <c r="Y192" s="69"/>
      <c r="Z192" s="69"/>
      <c r="AA192" s="246"/>
      <c r="AB192" s="246"/>
      <c r="AC192" s="246"/>
      <c r="AD192" s="246"/>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row>
    <row r="193" spans="1:56" s="70" customFormat="1" ht="13.8">
      <c r="A193" s="69"/>
      <c r="B193" s="69"/>
      <c r="C193" s="69"/>
      <c r="D193" s="69"/>
      <c r="E193" s="69"/>
      <c r="F193" s="69"/>
      <c r="G193" s="69"/>
      <c r="H193" s="69"/>
      <c r="I193" s="69"/>
      <c r="J193" s="69"/>
      <c r="K193" s="69"/>
      <c r="L193" s="69"/>
      <c r="M193" s="69"/>
      <c r="N193" s="69"/>
      <c r="O193" s="69"/>
      <c r="P193" s="69"/>
      <c r="Q193" s="69"/>
      <c r="R193" s="246"/>
      <c r="S193" s="246"/>
      <c r="T193" s="246"/>
      <c r="U193" s="246"/>
      <c r="V193" s="246"/>
      <c r="W193" s="246"/>
      <c r="X193" s="69"/>
      <c r="Y193" s="69"/>
      <c r="Z193" s="69"/>
      <c r="AA193" s="246"/>
      <c r="AB193" s="246"/>
      <c r="AC193" s="246"/>
      <c r="AD193" s="246"/>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row>
    <row r="194" spans="1:56" s="70" customFormat="1" ht="13.8">
      <c r="A194" s="69"/>
      <c r="B194" s="69"/>
      <c r="C194" s="69"/>
      <c r="D194" s="69"/>
      <c r="E194" s="69"/>
      <c r="F194" s="69"/>
      <c r="G194" s="69"/>
      <c r="H194" s="69"/>
      <c r="I194" s="69"/>
      <c r="J194" s="69"/>
      <c r="K194" s="69"/>
      <c r="L194" s="69"/>
      <c r="M194" s="69"/>
      <c r="N194" s="69"/>
      <c r="O194" s="69"/>
      <c r="P194" s="69"/>
      <c r="Q194" s="69"/>
      <c r="R194" s="246"/>
      <c r="S194" s="246"/>
      <c r="T194" s="246"/>
      <c r="U194" s="246"/>
      <c r="V194" s="246"/>
      <c r="W194" s="246"/>
      <c r="X194" s="69"/>
      <c r="Y194" s="69"/>
      <c r="Z194" s="69"/>
      <c r="AA194" s="246"/>
      <c r="AB194" s="246"/>
      <c r="AC194" s="246"/>
      <c r="AD194" s="246"/>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row>
    <row r="195" spans="1:56" s="70" customFormat="1" ht="13.8">
      <c r="A195" s="69"/>
      <c r="B195" s="69"/>
      <c r="C195" s="69"/>
      <c r="D195" s="69"/>
      <c r="E195" s="69"/>
      <c r="F195" s="69"/>
      <c r="G195" s="69"/>
      <c r="H195" s="69"/>
      <c r="I195" s="69"/>
      <c r="J195" s="69"/>
      <c r="K195" s="69"/>
      <c r="L195" s="69"/>
      <c r="M195" s="69"/>
      <c r="N195" s="69"/>
      <c r="O195" s="69"/>
      <c r="P195" s="69"/>
      <c r="Q195" s="69"/>
      <c r="R195" s="246"/>
      <c r="S195" s="246"/>
      <c r="T195" s="246"/>
      <c r="U195" s="246"/>
      <c r="V195" s="246"/>
      <c r="W195" s="246"/>
      <c r="X195" s="69"/>
      <c r="Y195" s="69"/>
      <c r="Z195" s="69"/>
      <c r="AA195" s="246"/>
      <c r="AB195" s="246"/>
      <c r="AC195" s="246"/>
      <c r="AD195" s="246"/>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row>
    <row r="196" spans="1:56" s="70" customFormat="1" ht="13.8">
      <c r="A196" s="69"/>
      <c r="B196" s="69"/>
      <c r="C196" s="69"/>
      <c r="D196" s="69"/>
      <c r="E196" s="69"/>
      <c r="F196" s="69"/>
      <c r="G196" s="69"/>
      <c r="H196" s="69"/>
      <c r="I196" s="69"/>
      <c r="J196" s="69"/>
      <c r="K196" s="69"/>
      <c r="L196" s="69"/>
      <c r="M196" s="69"/>
      <c r="N196" s="69"/>
      <c r="O196" s="69"/>
      <c r="P196" s="69"/>
      <c r="Q196" s="69"/>
      <c r="R196" s="246"/>
      <c r="S196" s="246"/>
      <c r="T196" s="246"/>
      <c r="U196" s="246"/>
      <c r="V196" s="246"/>
      <c r="W196" s="246"/>
      <c r="X196" s="69"/>
      <c r="Y196" s="69"/>
      <c r="Z196" s="69"/>
      <c r="AA196" s="246"/>
      <c r="AB196" s="246"/>
      <c r="AC196" s="246"/>
      <c r="AD196" s="246"/>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row>
    <row r="197" spans="1:56" s="70" customFormat="1" ht="13.8">
      <c r="A197" s="69"/>
      <c r="B197" s="69"/>
      <c r="C197" s="69"/>
      <c r="D197" s="69"/>
      <c r="E197" s="69"/>
      <c r="F197" s="69"/>
      <c r="G197" s="69"/>
      <c r="H197" s="69"/>
      <c r="I197" s="69"/>
      <c r="J197" s="69"/>
      <c r="K197" s="69"/>
      <c r="L197" s="69"/>
      <c r="M197" s="69"/>
      <c r="N197" s="69"/>
      <c r="O197" s="69"/>
      <c r="P197" s="69"/>
      <c r="Q197" s="69"/>
      <c r="R197" s="246"/>
      <c r="S197" s="246"/>
      <c r="T197" s="246"/>
      <c r="U197" s="246"/>
      <c r="V197" s="246"/>
      <c r="W197" s="246"/>
      <c r="X197" s="69"/>
      <c r="Y197" s="69"/>
      <c r="Z197" s="69"/>
      <c r="AA197" s="246"/>
      <c r="AB197" s="246"/>
      <c r="AC197" s="246"/>
      <c r="AD197" s="246"/>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row>
    <row r="198" spans="1:56" s="70" customFormat="1" ht="13.8">
      <c r="A198" s="69"/>
      <c r="B198" s="69"/>
      <c r="C198" s="69"/>
      <c r="D198" s="69"/>
      <c r="E198" s="69"/>
      <c r="F198" s="69"/>
      <c r="G198" s="69"/>
      <c r="H198" s="69"/>
      <c r="I198" s="69"/>
      <c r="J198" s="69"/>
      <c r="K198" s="69"/>
      <c r="L198" s="69"/>
      <c r="M198" s="69"/>
      <c r="N198" s="69"/>
      <c r="O198" s="69"/>
      <c r="P198" s="69"/>
      <c r="Q198" s="69"/>
      <c r="R198" s="246"/>
      <c r="S198" s="246"/>
      <c r="T198" s="246"/>
      <c r="U198" s="246"/>
      <c r="V198" s="246"/>
      <c r="W198" s="246"/>
      <c r="X198" s="69"/>
      <c r="Y198" s="69"/>
      <c r="Z198" s="69"/>
      <c r="AA198" s="246"/>
      <c r="AB198" s="246"/>
      <c r="AC198" s="246"/>
      <c r="AD198" s="246"/>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row>
    <row r="199" spans="1:56" s="70" customFormat="1" ht="13.8">
      <c r="A199" s="69"/>
      <c r="B199" s="69"/>
      <c r="C199" s="69"/>
      <c r="D199" s="69"/>
      <c r="E199" s="69"/>
      <c r="F199" s="69"/>
      <c r="G199" s="69"/>
      <c r="H199" s="69"/>
      <c r="I199" s="69"/>
      <c r="J199" s="69"/>
      <c r="K199" s="69"/>
      <c r="L199" s="69"/>
      <c r="M199" s="69"/>
      <c r="N199" s="69"/>
      <c r="O199" s="69"/>
      <c r="P199" s="69"/>
      <c r="Q199" s="69"/>
      <c r="R199" s="246"/>
      <c r="S199" s="246"/>
      <c r="T199" s="246"/>
      <c r="U199" s="246"/>
      <c r="V199" s="246"/>
      <c r="W199" s="246"/>
      <c r="X199" s="69"/>
      <c r="Y199" s="69"/>
      <c r="Z199" s="69"/>
      <c r="AA199" s="246"/>
      <c r="AB199" s="246"/>
      <c r="AC199" s="246"/>
      <c r="AD199" s="246"/>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row>
    <row r="200" spans="1:56" s="70" customFormat="1" ht="13.8">
      <c r="A200" s="69"/>
      <c r="B200" s="69"/>
      <c r="C200" s="69"/>
      <c r="D200" s="69"/>
      <c r="E200" s="69"/>
      <c r="F200" s="69"/>
      <c r="G200" s="69"/>
      <c r="H200" s="69"/>
      <c r="I200" s="69"/>
      <c r="J200" s="69"/>
      <c r="K200" s="69"/>
      <c r="L200" s="69"/>
      <c r="M200" s="69"/>
      <c r="N200" s="69"/>
      <c r="O200" s="69"/>
      <c r="P200" s="69"/>
      <c r="Q200" s="69"/>
      <c r="R200" s="246"/>
      <c r="S200" s="246"/>
      <c r="T200" s="246"/>
      <c r="U200" s="246"/>
      <c r="V200" s="246"/>
      <c r="W200" s="246"/>
      <c r="X200" s="69"/>
      <c r="Y200" s="69"/>
      <c r="Z200" s="69"/>
      <c r="AA200" s="246"/>
      <c r="AB200" s="246"/>
      <c r="AC200" s="246"/>
      <c r="AD200" s="246"/>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row>
    <row r="201" spans="1:56" s="70" customFormat="1" ht="13.8">
      <c r="A201" s="69"/>
      <c r="B201" s="69"/>
      <c r="C201" s="69"/>
      <c r="D201" s="69"/>
      <c r="E201" s="69"/>
      <c r="F201" s="69"/>
      <c r="G201" s="69"/>
      <c r="H201" s="69"/>
      <c r="I201" s="69"/>
      <c r="J201" s="69"/>
      <c r="K201" s="69"/>
      <c r="L201" s="69"/>
      <c r="M201" s="69"/>
      <c r="N201" s="69"/>
      <c r="O201" s="69"/>
      <c r="P201" s="69"/>
      <c r="Q201" s="69"/>
      <c r="R201" s="246"/>
      <c r="S201" s="246"/>
      <c r="T201" s="246"/>
      <c r="U201" s="246"/>
      <c r="V201" s="246"/>
      <c r="W201" s="246"/>
      <c r="X201" s="69"/>
      <c r="Y201" s="69"/>
      <c r="Z201" s="69"/>
      <c r="AA201" s="246"/>
      <c r="AB201" s="246"/>
      <c r="AC201" s="246"/>
      <c r="AD201" s="246"/>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row>
    <row r="202" spans="1:56" s="70" customFormat="1" ht="13.8">
      <c r="A202" s="69"/>
      <c r="B202" s="69"/>
      <c r="C202" s="69"/>
      <c r="D202" s="69"/>
      <c r="E202" s="69"/>
      <c r="F202" s="69"/>
      <c r="G202" s="69"/>
      <c r="H202" s="69"/>
      <c r="I202" s="69"/>
      <c r="J202" s="69"/>
      <c r="K202" s="69"/>
      <c r="L202" s="69"/>
      <c r="M202" s="69"/>
      <c r="N202" s="69"/>
      <c r="O202" s="69"/>
      <c r="P202" s="69"/>
      <c r="Q202" s="69"/>
      <c r="R202" s="246"/>
      <c r="S202" s="246"/>
      <c r="T202" s="246"/>
      <c r="U202" s="246"/>
      <c r="V202" s="246"/>
      <c r="W202" s="246"/>
      <c r="X202" s="69"/>
      <c r="Y202" s="69"/>
      <c r="Z202" s="69"/>
      <c r="AA202" s="246"/>
      <c r="AB202" s="246"/>
      <c r="AC202" s="246"/>
      <c r="AD202" s="246"/>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row>
    <row r="203" spans="1:56" s="70" customFormat="1" ht="13.8">
      <c r="A203" s="69"/>
      <c r="B203" s="69"/>
      <c r="C203" s="69"/>
      <c r="D203" s="69"/>
      <c r="E203" s="69"/>
      <c r="F203" s="69"/>
      <c r="G203" s="69"/>
      <c r="H203" s="69"/>
      <c r="I203" s="69"/>
      <c r="J203" s="69"/>
      <c r="K203" s="69"/>
      <c r="L203" s="69"/>
      <c r="M203" s="69"/>
      <c r="N203" s="69"/>
      <c r="O203" s="69"/>
      <c r="P203" s="69"/>
      <c r="Q203" s="69"/>
      <c r="R203" s="246"/>
      <c r="S203" s="246"/>
      <c r="T203" s="246"/>
      <c r="U203" s="246"/>
      <c r="V203" s="246"/>
      <c r="W203" s="246"/>
      <c r="X203" s="69"/>
      <c r="Y203" s="69"/>
      <c r="Z203" s="69"/>
      <c r="AA203" s="246"/>
      <c r="AB203" s="246"/>
      <c r="AC203" s="246"/>
      <c r="AD203" s="246"/>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row>
    <row r="204" spans="1:56" s="70" customFormat="1" ht="13.8">
      <c r="A204" s="69"/>
      <c r="B204" s="69"/>
      <c r="C204" s="69"/>
      <c r="D204" s="69"/>
      <c r="E204" s="69"/>
      <c r="F204" s="69"/>
      <c r="G204" s="69"/>
      <c r="H204" s="69"/>
      <c r="I204" s="69"/>
      <c r="J204" s="69"/>
      <c r="K204" s="69"/>
      <c r="L204" s="69"/>
      <c r="M204" s="69"/>
      <c r="N204" s="69"/>
      <c r="O204" s="69"/>
      <c r="P204" s="69"/>
      <c r="Q204" s="69"/>
      <c r="R204" s="246"/>
      <c r="S204" s="246"/>
      <c r="T204" s="246"/>
      <c r="U204" s="246"/>
      <c r="V204" s="246"/>
      <c r="W204" s="246"/>
      <c r="X204" s="69"/>
      <c r="Y204" s="69"/>
      <c r="Z204" s="69"/>
      <c r="AA204" s="246"/>
      <c r="AB204" s="246"/>
      <c r="AC204" s="246"/>
      <c r="AD204" s="246"/>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row>
    <row r="205" spans="1:56" s="70" customFormat="1" ht="13.8">
      <c r="A205" s="69"/>
      <c r="B205" s="69"/>
      <c r="C205" s="69"/>
      <c r="D205" s="69"/>
      <c r="E205" s="69"/>
      <c r="F205" s="69"/>
      <c r="G205" s="69"/>
      <c r="H205" s="69"/>
      <c r="I205" s="69"/>
      <c r="J205" s="69"/>
      <c r="K205" s="69"/>
      <c r="L205" s="69"/>
      <c r="M205" s="69"/>
      <c r="N205" s="69"/>
      <c r="O205" s="69"/>
      <c r="P205" s="69"/>
      <c r="Q205" s="69"/>
      <c r="R205" s="246"/>
      <c r="S205" s="246"/>
      <c r="T205" s="246"/>
      <c r="U205" s="246"/>
      <c r="V205" s="246"/>
      <c r="W205" s="246"/>
      <c r="X205" s="69"/>
      <c r="Y205" s="69"/>
      <c r="Z205" s="69"/>
      <c r="AA205" s="246"/>
      <c r="AB205" s="246"/>
      <c r="AC205" s="246"/>
      <c r="AD205" s="246"/>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row>
    <row r="206" spans="1:56" s="70" customFormat="1" ht="13.8">
      <c r="A206" s="69"/>
      <c r="B206" s="69"/>
      <c r="C206" s="69"/>
      <c r="D206" s="69"/>
      <c r="E206" s="69"/>
      <c r="F206" s="69"/>
      <c r="G206" s="69"/>
      <c r="H206" s="69"/>
      <c r="I206" s="69"/>
      <c r="J206" s="69"/>
      <c r="K206" s="69"/>
      <c r="L206" s="69"/>
      <c r="M206" s="69"/>
      <c r="N206" s="69"/>
      <c r="O206" s="69"/>
      <c r="P206" s="69"/>
      <c r="Q206" s="69"/>
      <c r="R206" s="246"/>
      <c r="S206" s="246"/>
      <c r="T206" s="246"/>
      <c r="U206" s="246"/>
      <c r="V206" s="246"/>
      <c r="W206" s="246"/>
      <c r="X206" s="69"/>
      <c r="Y206" s="69"/>
      <c r="Z206" s="69"/>
      <c r="AA206" s="246"/>
      <c r="AB206" s="246"/>
      <c r="AC206" s="246"/>
      <c r="AD206" s="246"/>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row>
    <row r="207" spans="1:56" s="70" customFormat="1" ht="13.8">
      <c r="A207" s="69"/>
      <c r="B207" s="69"/>
      <c r="C207" s="69"/>
      <c r="D207" s="69"/>
      <c r="E207" s="69"/>
      <c r="F207" s="69"/>
      <c r="G207" s="69"/>
      <c r="H207" s="69"/>
      <c r="I207" s="69"/>
      <c r="J207" s="69"/>
      <c r="K207" s="69"/>
      <c r="L207" s="69"/>
      <c r="M207" s="69"/>
      <c r="N207" s="69"/>
      <c r="O207" s="69"/>
      <c r="P207" s="69"/>
      <c r="Q207" s="69"/>
      <c r="R207" s="246"/>
      <c r="S207" s="246"/>
      <c r="T207" s="246"/>
      <c r="U207" s="246"/>
      <c r="V207" s="246"/>
      <c r="W207" s="246"/>
      <c r="X207" s="69"/>
      <c r="Y207" s="69"/>
      <c r="Z207" s="69"/>
      <c r="AA207" s="246"/>
      <c r="AB207" s="246"/>
      <c r="AC207" s="246"/>
      <c r="AD207" s="246"/>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row>
    <row r="208" spans="1:56" s="70" customFormat="1" ht="13.8">
      <c r="A208" s="69"/>
      <c r="B208" s="69"/>
      <c r="C208" s="69"/>
      <c r="D208" s="69"/>
      <c r="E208" s="69"/>
      <c r="F208" s="69"/>
      <c r="G208" s="69"/>
      <c r="H208" s="69"/>
      <c r="I208" s="69"/>
      <c r="J208" s="69"/>
      <c r="K208" s="69"/>
      <c r="L208" s="69"/>
      <c r="M208" s="69"/>
      <c r="N208" s="69"/>
      <c r="O208" s="69"/>
      <c r="P208" s="69"/>
      <c r="Q208" s="69"/>
      <c r="R208" s="246"/>
      <c r="S208" s="246"/>
      <c r="T208" s="246"/>
      <c r="U208" s="246"/>
      <c r="V208" s="246"/>
      <c r="W208" s="246"/>
      <c r="X208" s="69"/>
      <c r="Y208" s="69"/>
      <c r="Z208" s="69"/>
      <c r="AA208" s="246"/>
      <c r="AB208" s="246"/>
      <c r="AC208" s="246"/>
      <c r="AD208" s="246"/>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row>
    <row r="209" spans="1:56" s="70" customFormat="1" ht="13.8">
      <c r="A209" s="69"/>
      <c r="B209" s="69"/>
      <c r="C209" s="69"/>
      <c r="D209" s="69"/>
      <c r="E209" s="69"/>
      <c r="F209" s="69"/>
      <c r="G209" s="69"/>
      <c r="H209" s="69"/>
      <c r="I209" s="69"/>
      <c r="J209" s="69"/>
      <c r="K209" s="69"/>
      <c r="L209" s="69"/>
      <c r="M209" s="69"/>
      <c r="N209" s="69"/>
      <c r="O209" s="69"/>
      <c r="P209" s="69"/>
      <c r="Q209" s="69"/>
      <c r="R209" s="246"/>
      <c r="S209" s="246"/>
      <c r="T209" s="246"/>
      <c r="U209" s="246"/>
      <c r="V209" s="246"/>
      <c r="W209" s="246"/>
      <c r="X209" s="69"/>
      <c r="Y209" s="69"/>
      <c r="Z209" s="69"/>
      <c r="AA209" s="246"/>
      <c r="AB209" s="246"/>
      <c r="AC209" s="246"/>
      <c r="AD209" s="246"/>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row>
    <row r="210" spans="1:56" s="70" customFormat="1" ht="13.8">
      <c r="A210" s="69"/>
      <c r="B210" s="69"/>
      <c r="C210" s="69"/>
      <c r="D210" s="69"/>
      <c r="E210" s="69"/>
      <c r="F210" s="69"/>
      <c r="G210" s="69"/>
      <c r="H210" s="69"/>
      <c r="I210" s="69"/>
      <c r="J210" s="69"/>
      <c r="K210" s="69"/>
      <c r="L210" s="69"/>
      <c r="M210" s="69"/>
      <c r="N210" s="69"/>
      <c r="O210" s="69"/>
      <c r="P210" s="69"/>
      <c r="Q210" s="69"/>
      <c r="R210" s="246"/>
      <c r="S210" s="246"/>
      <c r="T210" s="246"/>
      <c r="U210" s="246"/>
      <c r="V210" s="246"/>
      <c r="W210" s="246"/>
      <c r="X210" s="69"/>
      <c r="Y210" s="69"/>
      <c r="Z210" s="69"/>
      <c r="AA210" s="246"/>
      <c r="AB210" s="246"/>
      <c r="AC210" s="246"/>
      <c r="AD210" s="246"/>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row>
    <row r="211" spans="1:56" s="70" customFormat="1" ht="13.8">
      <c r="A211" s="69"/>
      <c r="B211" s="69"/>
      <c r="C211" s="69"/>
      <c r="D211" s="69"/>
      <c r="E211" s="69"/>
      <c r="F211" s="69"/>
      <c r="G211" s="69"/>
      <c r="H211" s="69"/>
      <c r="I211" s="69"/>
      <c r="J211" s="69"/>
      <c r="K211" s="69"/>
      <c r="L211" s="69"/>
      <c r="M211" s="69"/>
      <c r="N211" s="69"/>
      <c r="O211" s="69"/>
      <c r="P211" s="69"/>
      <c r="Q211" s="69"/>
      <c r="R211" s="246"/>
      <c r="S211" s="246"/>
      <c r="T211" s="246"/>
      <c r="U211" s="246"/>
      <c r="V211" s="246"/>
      <c r="W211" s="246"/>
      <c r="X211" s="69"/>
      <c r="Y211" s="69"/>
      <c r="Z211" s="69"/>
      <c r="AA211" s="246"/>
      <c r="AB211" s="246"/>
      <c r="AC211" s="246"/>
      <c r="AD211" s="246"/>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row>
    <row r="212" spans="1:56" s="70" customFormat="1" ht="13.8">
      <c r="A212" s="69"/>
      <c r="B212" s="69"/>
      <c r="C212" s="69"/>
      <c r="D212" s="69"/>
      <c r="E212" s="69"/>
      <c r="F212" s="69"/>
      <c r="G212" s="69"/>
      <c r="H212" s="69"/>
      <c r="I212" s="69"/>
      <c r="J212" s="69"/>
      <c r="K212" s="69"/>
      <c r="L212" s="69"/>
      <c r="M212" s="69"/>
      <c r="N212" s="69"/>
      <c r="O212" s="69"/>
      <c r="P212" s="69"/>
      <c r="Q212" s="69"/>
      <c r="R212" s="246"/>
      <c r="S212" s="246"/>
      <c r="T212" s="246"/>
      <c r="U212" s="246"/>
      <c r="V212" s="246"/>
      <c r="W212" s="246"/>
      <c r="X212" s="69"/>
      <c r="Y212" s="69"/>
      <c r="Z212" s="69"/>
      <c r="AA212" s="246"/>
      <c r="AB212" s="246"/>
      <c r="AC212" s="246"/>
      <c r="AD212" s="246"/>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row>
    <row r="213" spans="1:56" s="70" customFormat="1" ht="13.8">
      <c r="A213" s="69"/>
      <c r="B213" s="69"/>
      <c r="C213" s="69"/>
      <c r="D213" s="69"/>
      <c r="E213" s="69"/>
      <c r="F213" s="69"/>
      <c r="G213" s="69"/>
      <c r="H213" s="69"/>
      <c r="I213" s="69"/>
      <c r="J213" s="69"/>
      <c r="K213" s="69"/>
      <c r="L213" s="69"/>
      <c r="M213" s="69"/>
      <c r="N213" s="69"/>
      <c r="O213" s="69"/>
      <c r="P213" s="69"/>
      <c r="Q213" s="69"/>
      <c r="R213" s="246"/>
      <c r="S213" s="246"/>
      <c r="T213" s="246"/>
      <c r="U213" s="246"/>
      <c r="V213" s="246"/>
      <c r="W213" s="246"/>
      <c r="X213" s="69"/>
      <c r="Y213" s="69"/>
      <c r="Z213" s="69"/>
      <c r="AA213" s="246"/>
      <c r="AB213" s="246"/>
      <c r="AC213" s="246"/>
      <c r="AD213" s="246"/>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row>
    <row r="214" spans="1:56" s="70" customFormat="1" ht="13.8">
      <c r="A214" s="69"/>
      <c r="B214" s="69"/>
      <c r="C214" s="69"/>
      <c r="D214" s="69"/>
      <c r="E214" s="69"/>
      <c r="F214" s="69"/>
      <c r="G214" s="69"/>
      <c r="H214" s="69"/>
      <c r="I214" s="69"/>
      <c r="J214" s="69"/>
      <c r="K214" s="69"/>
      <c r="L214" s="69"/>
      <c r="M214" s="69"/>
      <c r="N214" s="69"/>
      <c r="O214" s="69"/>
      <c r="P214" s="69"/>
      <c r="Q214" s="69"/>
      <c r="R214" s="246"/>
      <c r="S214" s="246"/>
      <c r="T214" s="246"/>
      <c r="U214" s="246"/>
      <c r="V214" s="246"/>
      <c r="W214" s="246"/>
      <c r="X214" s="69"/>
      <c r="Y214" s="69"/>
      <c r="Z214" s="69"/>
      <c r="AA214" s="246"/>
      <c r="AB214" s="246"/>
      <c r="AC214" s="246"/>
      <c r="AD214" s="246"/>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row>
    <row r="215" spans="1:56" s="70" customFormat="1" ht="13.8">
      <c r="A215" s="69"/>
      <c r="B215" s="69"/>
      <c r="C215" s="69"/>
      <c r="D215" s="69"/>
      <c r="E215" s="69"/>
      <c r="F215" s="69"/>
      <c r="G215" s="69"/>
      <c r="H215" s="69"/>
      <c r="I215" s="69"/>
      <c r="J215" s="69"/>
      <c r="K215" s="69"/>
      <c r="L215" s="69"/>
      <c r="M215" s="69"/>
      <c r="N215" s="69"/>
      <c r="O215" s="69"/>
      <c r="P215" s="69"/>
      <c r="Q215" s="69"/>
      <c r="R215" s="246"/>
      <c r="S215" s="246"/>
      <c r="T215" s="246"/>
      <c r="U215" s="246"/>
      <c r="V215" s="246"/>
      <c r="W215" s="246"/>
      <c r="X215" s="69"/>
      <c r="Y215" s="69"/>
      <c r="Z215" s="69"/>
      <c r="AA215" s="246"/>
      <c r="AB215" s="246"/>
      <c r="AC215" s="246"/>
      <c r="AD215" s="246"/>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row>
    <row r="216" spans="1:56" s="70" customFormat="1" ht="13.8">
      <c r="A216" s="69"/>
      <c r="B216" s="69"/>
      <c r="C216" s="69"/>
      <c r="D216" s="69"/>
      <c r="E216" s="69"/>
      <c r="F216" s="69"/>
      <c r="G216" s="69"/>
      <c r="H216" s="69"/>
      <c r="I216" s="69"/>
      <c r="J216" s="69"/>
      <c r="K216" s="69"/>
      <c r="L216" s="69"/>
      <c r="M216" s="69"/>
      <c r="N216" s="69"/>
      <c r="O216" s="69"/>
      <c r="P216" s="69"/>
      <c r="Q216" s="69"/>
      <c r="R216" s="246"/>
      <c r="S216" s="246"/>
      <c r="T216" s="246"/>
      <c r="U216" s="246"/>
      <c r="V216" s="246"/>
      <c r="W216" s="246"/>
      <c r="X216" s="69"/>
      <c r="Y216" s="69"/>
      <c r="Z216" s="69"/>
      <c r="AA216" s="246"/>
      <c r="AB216" s="246"/>
      <c r="AC216" s="246"/>
      <c r="AD216" s="246"/>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row>
    <row r="217" spans="1:56" s="70" customFormat="1" ht="13.8">
      <c r="A217" s="69"/>
      <c r="B217" s="69"/>
      <c r="C217" s="69"/>
      <c r="D217" s="69"/>
      <c r="E217" s="69"/>
      <c r="F217" s="69"/>
      <c r="G217" s="69"/>
      <c r="H217" s="69"/>
      <c r="I217" s="69"/>
      <c r="J217" s="69"/>
      <c r="K217" s="69"/>
      <c r="L217" s="69"/>
      <c r="M217" s="69"/>
      <c r="N217" s="69"/>
      <c r="O217" s="69"/>
      <c r="P217" s="69"/>
      <c r="Q217" s="69"/>
      <c r="R217" s="246"/>
      <c r="S217" s="246"/>
      <c r="T217" s="246"/>
      <c r="U217" s="246"/>
      <c r="V217" s="246"/>
      <c r="W217" s="246"/>
      <c r="X217" s="69"/>
      <c r="Y217" s="69"/>
      <c r="Z217" s="69"/>
      <c r="AA217" s="246"/>
      <c r="AB217" s="246"/>
      <c r="AC217" s="246"/>
      <c r="AD217" s="246"/>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row>
    <row r="218" spans="1:56" s="70" customFormat="1" ht="13.8">
      <c r="A218" s="69"/>
      <c r="B218" s="69"/>
      <c r="C218" s="69"/>
      <c r="D218" s="69"/>
      <c r="E218" s="69"/>
      <c r="F218" s="69"/>
      <c r="G218" s="69"/>
      <c r="H218" s="69"/>
      <c r="I218" s="69"/>
      <c r="J218" s="69"/>
      <c r="K218" s="69"/>
      <c r="L218" s="69"/>
      <c r="M218" s="69"/>
      <c r="N218" s="69"/>
      <c r="O218" s="69"/>
      <c r="P218" s="69"/>
      <c r="Q218" s="69"/>
      <c r="R218" s="246"/>
      <c r="S218" s="246"/>
      <c r="T218" s="246"/>
      <c r="U218" s="246"/>
      <c r="V218" s="246"/>
      <c r="W218" s="246"/>
      <c r="X218" s="69"/>
      <c r="Y218" s="69"/>
      <c r="Z218" s="69"/>
      <c r="AA218" s="246"/>
      <c r="AB218" s="246"/>
      <c r="AC218" s="246"/>
      <c r="AD218" s="246"/>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row>
    <row r="219" spans="1:56" s="70" customFormat="1" ht="13.8">
      <c r="A219" s="69"/>
      <c r="B219" s="69"/>
      <c r="C219" s="69"/>
      <c r="D219" s="69"/>
      <c r="E219" s="69"/>
      <c r="F219" s="69"/>
      <c r="G219" s="69"/>
      <c r="H219" s="69"/>
      <c r="I219" s="69"/>
      <c r="J219" s="69"/>
      <c r="K219" s="69"/>
      <c r="L219" s="69"/>
      <c r="M219" s="69"/>
      <c r="N219" s="69"/>
      <c r="O219" s="69"/>
      <c r="P219" s="69"/>
      <c r="Q219" s="69"/>
      <c r="R219" s="246"/>
      <c r="S219" s="246"/>
      <c r="T219" s="246"/>
      <c r="U219" s="246"/>
      <c r="V219" s="246"/>
      <c r="W219" s="246"/>
      <c r="X219" s="69"/>
      <c r="Y219" s="69"/>
      <c r="Z219" s="69"/>
      <c r="AA219" s="246"/>
      <c r="AB219" s="246"/>
      <c r="AC219" s="246"/>
      <c r="AD219" s="246"/>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row>
    <row r="220" spans="1:56" s="70" customFormat="1" ht="13.8">
      <c r="A220" s="69"/>
      <c r="B220" s="69"/>
      <c r="C220" s="69"/>
      <c r="D220" s="69"/>
      <c r="E220" s="69"/>
      <c r="F220" s="69"/>
      <c r="G220" s="69"/>
      <c r="H220" s="69"/>
      <c r="I220" s="69"/>
      <c r="J220" s="69"/>
      <c r="K220" s="69"/>
      <c r="L220" s="69"/>
      <c r="M220" s="69"/>
      <c r="N220" s="69"/>
      <c r="O220" s="69"/>
      <c r="P220" s="69"/>
      <c r="Q220" s="69"/>
      <c r="R220" s="246"/>
      <c r="S220" s="246"/>
      <c r="T220" s="246"/>
      <c r="U220" s="246"/>
      <c r="V220" s="246"/>
      <c r="W220" s="246"/>
      <c r="X220" s="69"/>
      <c r="Y220" s="69"/>
      <c r="Z220" s="69"/>
      <c r="AA220" s="246"/>
      <c r="AB220" s="246"/>
      <c r="AC220" s="246"/>
      <c r="AD220" s="246"/>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row>
    <row r="221" spans="1:56" s="70" customFormat="1" ht="13.8">
      <c r="A221" s="69"/>
      <c r="B221" s="69"/>
      <c r="C221" s="69"/>
      <c r="D221" s="69"/>
      <c r="E221" s="69"/>
      <c r="F221" s="69"/>
      <c r="G221" s="69"/>
      <c r="H221" s="69"/>
      <c r="I221" s="69"/>
      <c r="J221" s="69"/>
      <c r="K221" s="69"/>
      <c r="L221" s="69"/>
      <c r="M221" s="69"/>
      <c r="N221" s="69"/>
      <c r="O221" s="69"/>
      <c r="P221" s="69"/>
      <c r="Q221" s="69"/>
      <c r="R221" s="246"/>
      <c r="S221" s="246"/>
      <c r="T221" s="246"/>
      <c r="U221" s="246"/>
      <c r="V221" s="246"/>
      <c r="W221" s="246"/>
      <c r="X221" s="69"/>
      <c r="Y221" s="69"/>
      <c r="Z221" s="69"/>
      <c r="AA221" s="246"/>
      <c r="AB221" s="246"/>
      <c r="AC221" s="246"/>
      <c r="AD221" s="246"/>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row>
    <row r="222" spans="1:56" s="70" customFormat="1" ht="13.8">
      <c r="A222" s="69"/>
      <c r="B222" s="69"/>
      <c r="C222" s="69"/>
      <c r="D222" s="69"/>
      <c r="E222" s="69"/>
      <c r="F222" s="69"/>
      <c r="G222" s="69"/>
      <c r="H222" s="69"/>
      <c r="I222" s="69"/>
      <c r="J222" s="69"/>
      <c r="K222" s="69"/>
      <c r="L222" s="69"/>
      <c r="M222" s="69"/>
      <c r="N222" s="69"/>
      <c r="O222" s="69"/>
      <c r="P222" s="69"/>
      <c r="Q222" s="69"/>
      <c r="R222" s="246"/>
      <c r="S222" s="246"/>
      <c r="T222" s="246"/>
      <c r="U222" s="246"/>
      <c r="V222" s="246"/>
      <c r="W222" s="246"/>
      <c r="X222" s="69"/>
      <c r="Y222" s="69"/>
      <c r="Z222" s="69"/>
      <c r="AA222" s="246"/>
      <c r="AB222" s="246"/>
      <c r="AC222" s="246"/>
      <c r="AD222" s="246"/>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row>
    <row r="223" spans="1:56" s="70" customFormat="1" ht="13.8">
      <c r="A223" s="69"/>
      <c r="B223" s="69"/>
      <c r="C223" s="69"/>
      <c r="D223" s="69"/>
      <c r="E223" s="69"/>
      <c r="F223" s="69"/>
      <c r="G223" s="69"/>
      <c r="H223" s="69"/>
      <c r="I223" s="69"/>
      <c r="J223" s="69"/>
      <c r="K223" s="69"/>
      <c r="L223" s="69"/>
      <c r="M223" s="69"/>
      <c r="N223" s="69"/>
      <c r="O223" s="69"/>
      <c r="P223" s="69"/>
      <c r="Q223" s="69"/>
      <c r="R223" s="246"/>
      <c r="S223" s="246"/>
      <c r="T223" s="246"/>
      <c r="U223" s="246"/>
      <c r="V223" s="246"/>
      <c r="W223" s="246"/>
      <c r="X223" s="69"/>
      <c r="Y223" s="69"/>
      <c r="Z223" s="69"/>
      <c r="AA223" s="246"/>
      <c r="AB223" s="246"/>
      <c r="AC223" s="246"/>
      <c r="AD223" s="246"/>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row>
    <row r="224" spans="1:56" s="70" customFormat="1" ht="13.8">
      <c r="A224" s="69"/>
      <c r="B224" s="69"/>
      <c r="C224" s="69"/>
      <c r="D224" s="69"/>
      <c r="E224" s="69"/>
      <c r="F224" s="69"/>
      <c r="G224" s="69"/>
      <c r="H224" s="69"/>
      <c r="I224" s="69"/>
      <c r="J224" s="69"/>
      <c r="K224" s="69"/>
      <c r="L224" s="69"/>
      <c r="M224" s="69"/>
      <c r="N224" s="69"/>
      <c r="O224" s="69"/>
      <c r="P224" s="69"/>
      <c r="Q224" s="69"/>
      <c r="R224" s="246"/>
      <c r="S224" s="246"/>
      <c r="T224" s="246"/>
      <c r="U224" s="246"/>
      <c r="V224" s="246"/>
      <c r="W224" s="246"/>
      <c r="X224" s="69"/>
      <c r="Y224" s="69"/>
      <c r="Z224" s="69"/>
      <c r="AA224" s="246"/>
      <c r="AB224" s="246"/>
      <c r="AC224" s="246"/>
      <c r="AD224" s="246"/>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row>
    <row r="225" spans="1:56" s="70" customFormat="1" ht="13.8">
      <c r="A225" s="69"/>
      <c r="B225" s="69"/>
      <c r="C225" s="69"/>
      <c r="D225" s="69"/>
      <c r="E225" s="69"/>
      <c r="F225" s="69"/>
      <c r="G225" s="69"/>
      <c r="H225" s="69"/>
      <c r="I225" s="69"/>
      <c r="J225" s="69"/>
      <c r="K225" s="69"/>
      <c r="L225" s="69"/>
      <c r="M225" s="69"/>
      <c r="N225" s="69"/>
      <c r="O225" s="69"/>
      <c r="P225" s="69"/>
      <c r="Q225" s="69"/>
      <c r="R225" s="246"/>
      <c r="S225" s="246"/>
      <c r="T225" s="246"/>
      <c r="U225" s="246"/>
      <c r="V225" s="246"/>
      <c r="W225" s="246"/>
      <c r="X225" s="69"/>
      <c r="Y225" s="69"/>
      <c r="Z225" s="69"/>
      <c r="AA225" s="246"/>
      <c r="AB225" s="246"/>
      <c r="AC225" s="246"/>
      <c r="AD225" s="246"/>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row>
    <row r="226" spans="1:56" s="70" customFormat="1" ht="13.8">
      <c r="A226" s="69"/>
      <c r="B226" s="69"/>
      <c r="C226" s="69"/>
      <c r="D226" s="69"/>
      <c r="E226" s="69"/>
      <c r="F226" s="69"/>
      <c r="G226" s="69"/>
      <c r="H226" s="69"/>
      <c r="I226" s="69"/>
      <c r="J226" s="69"/>
      <c r="K226" s="69"/>
      <c r="L226" s="69"/>
      <c r="M226" s="69"/>
      <c r="N226" s="69"/>
      <c r="O226" s="69"/>
      <c r="P226" s="69"/>
      <c r="Q226" s="69"/>
      <c r="R226" s="246"/>
      <c r="S226" s="246"/>
      <c r="T226" s="246"/>
      <c r="U226" s="246"/>
      <c r="V226" s="246"/>
      <c r="W226" s="246"/>
      <c r="X226" s="69"/>
      <c r="Y226" s="69"/>
      <c r="Z226" s="69"/>
      <c r="AA226" s="246"/>
      <c r="AB226" s="246"/>
      <c r="AC226" s="246"/>
      <c r="AD226" s="246"/>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row>
    <row r="227" spans="1:56" s="70" customFormat="1" ht="13.8">
      <c r="A227" s="69"/>
      <c r="B227" s="69"/>
      <c r="C227" s="69"/>
      <c r="D227" s="69"/>
      <c r="E227" s="69"/>
      <c r="F227" s="69"/>
      <c r="G227" s="69"/>
      <c r="H227" s="69"/>
      <c r="I227" s="69"/>
      <c r="J227" s="69"/>
      <c r="K227" s="69"/>
      <c r="L227" s="69"/>
      <c r="M227" s="69"/>
      <c r="N227" s="69"/>
      <c r="O227" s="69"/>
      <c r="P227" s="69"/>
      <c r="Q227" s="69"/>
      <c r="R227" s="246"/>
      <c r="S227" s="246"/>
      <c r="T227" s="246"/>
      <c r="U227" s="246"/>
      <c r="V227" s="246"/>
      <c r="W227" s="246"/>
      <c r="X227" s="69"/>
      <c r="Y227" s="69"/>
      <c r="Z227" s="69"/>
      <c r="AA227" s="246"/>
      <c r="AB227" s="246"/>
      <c r="AC227" s="246"/>
      <c r="AD227" s="246"/>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row>
    <row r="228" spans="1:56" s="70" customFormat="1" ht="13.8">
      <c r="A228" s="69"/>
      <c r="B228" s="69"/>
      <c r="C228" s="69"/>
      <c r="D228" s="69"/>
      <c r="E228" s="69"/>
      <c r="F228" s="69"/>
      <c r="G228" s="69"/>
      <c r="H228" s="69"/>
      <c r="I228" s="69"/>
      <c r="J228" s="69"/>
      <c r="K228" s="69"/>
      <c r="L228" s="69"/>
      <c r="M228" s="69"/>
      <c r="N228" s="69"/>
      <c r="O228" s="69"/>
      <c r="P228" s="69"/>
      <c r="Q228" s="69"/>
      <c r="R228" s="246"/>
      <c r="S228" s="246"/>
      <c r="T228" s="246"/>
      <c r="U228" s="246"/>
      <c r="V228" s="246"/>
      <c r="W228" s="246"/>
      <c r="X228" s="69"/>
      <c r="Y228" s="69"/>
      <c r="Z228" s="69"/>
      <c r="AA228" s="246"/>
      <c r="AB228" s="246"/>
      <c r="AC228" s="246"/>
      <c r="AD228" s="246"/>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row>
    <row r="229" spans="1:56" s="70" customFormat="1" ht="13.8">
      <c r="A229" s="69"/>
      <c r="B229" s="69"/>
      <c r="C229" s="69"/>
      <c r="D229" s="69"/>
      <c r="E229" s="69"/>
      <c r="F229" s="69"/>
      <c r="G229" s="69"/>
      <c r="H229" s="69"/>
      <c r="I229" s="69"/>
      <c r="J229" s="69"/>
      <c r="K229" s="69"/>
      <c r="L229" s="69"/>
      <c r="M229" s="69"/>
      <c r="N229" s="69"/>
      <c r="O229" s="69"/>
      <c r="P229" s="69"/>
      <c r="Q229" s="69"/>
      <c r="R229" s="246"/>
      <c r="S229" s="246"/>
      <c r="T229" s="246"/>
      <c r="U229" s="246"/>
      <c r="V229" s="246"/>
      <c r="W229" s="246"/>
      <c r="X229" s="69"/>
      <c r="Y229" s="69"/>
      <c r="Z229" s="69"/>
      <c r="AA229" s="246"/>
      <c r="AB229" s="246"/>
      <c r="AC229" s="246"/>
      <c r="AD229" s="246"/>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row>
    <row r="230" spans="1:56" s="70" customFormat="1" ht="13.8">
      <c r="A230" s="69"/>
      <c r="B230" s="69"/>
      <c r="C230" s="69"/>
      <c r="D230" s="69"/>
      <c r="E230" s="69"/>
      <c r="F230" s="69"/>
      <c r="G230" s="69"/>
      <c r="H230" s="69"/>
      <c r="I230" s="69"/>
      <c r="J230" s="69"/>
      <c r="K230" s="69"/>
      <c r="L230" s="69"/>
      <c r="M230" s="69"/>
      <c r="N230" s="69"/>
      <c r="O230" s="69"/>
      <c r="P230" s="69"/>
      <c r="Q230" s="69"/>
      <c r="R230" s="246"/>
      <c r="S230" s="246"/>
      <c r="T230" s="246"/>
      <c r="U230" s="246"/>
      <c r="V230" s="246"/>
      <c r="W230" s="246"/>
      <c r="X230" s="69"/>
      <c r="Y230" s="69"/>
      <c r="Z230" s="69"/>
      <c r="AA230" s="246"/>
      <c r="AB230" s="246"/>
      <c r="AC230" s="246"/>
      <c r="AD230" s="246"/>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row>
    <row r="231" spans="1:56" s="70" customFormat="1" ht="13.8">
      <c r="A231" s="69"/>
      <c r="B231" s="69"/>
      <c r="C231" s="69"/>
      <c r="D231" s="69"/>
      <c r="E231" s="69"/>
      <c r="F231" s="69"/>
      <c r="G231" s="69"/>
      <c r="H231" s="69"/>
      <c r="I231" s="69"/>
      <c r="J231" s="69"/>
      <c r="K231" s="69"/>
      <c r="L231" s="69"/>
      <c r="M231" s="69"/>
      <c r="N231" s="69"/>
      <c r="O231" s="69"/>
      <c r="P231" s="69"/>
      <c r="Q231" s="69"/>
      <c r="R231" s="246"/>
      <c r="S231" s="246"/>
      <c r="T231" s="246"/>
      <c r="U231" s="246"/>
      <c r="V231" s="246"/>
      <c r="W231" s="246"/>
      <c r="X231" s="69"/>
      <c r="Y231" s="69"/>
      <c r="Z231" s="69"/>
      <c r="AA231" s="246"/>
      <c r="AB231" s="246"/>
      <c r="AC231" s="246"/>
      <c r="AD231" s="246"/>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row>
    <row r="232" spans="1:56" s="70" customFormat="1" ht="13.8">
      <c r="A232" s="69"/>
      <c r="B232" s="69"/>
      <c r="C232" s="69"/>
      <c r="D232" s="69"/>
      <c r="E232" s="69"/>
      <c r="F232" s="69"/>
      <c r="G232" s="69"/>
      <c r="H232" s="69"/>
      <c r="I232" s="69"/>
      <c r="J232" s="69"/>
      <c r="K232" s="69"/>
      <c r="L232" s="69"/>
      <c r="M232" s="69"/>
      <c r="N232" s="69"/>
      <c r="O232" s="69"/>
      <c r="P232" s="69"/>
      <c r="Q232" s="69"/>
      <c r="R232" s="246"/>
      <c r="S232" s="246"/>
      <c r="T232" s="246"/>
      <c r="U232" s="246"/>
      <c r="V232" s="246"/>
      <c r="W232" s="246"/>
      <c r="X232" s="69"/>
      <c r="Y232" s="69"/>
      <c r="Z232" s="69"/>
      <c r="AA232" s="246"/>
      <c r="AB232" s="246"/>
      <c r="AC232" s="246"/>
      <c r="AD232" s="246"/>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row>
    <row r="233" spans="1:56" s="70" customFormat="1" ht="13.8">
      <c r="A233" s="69"/>
      <c r="B233" s="69"/>
      <c r="C233" s="69"/>
      <c r="D233" s="69"/>
      <c r="E233" s="69"/>
      <c r="F233" s="69"/>
      <c r="G233" s="69"/>
      <c r="H233" s="69"/>
      <c r="I233" s="69"/>
      <c r="J233" s="69"/>
      <c r="K233" s="69"/>
      <c r="L233" s="69"/>
      <c r="M233" s="69"/>
      <c r="N233" s="69"/>
      <c r="O233" s="69"/>
      <c r="P233" s="69"/>
      <c r="Q233" s="69"/>
      <c r="R233" s="246"/>
      <c r="S233" s="246"/>
      <c r="T233" s="246"/>
      <c r="U233" s="246"/>
      <c r="V233" s="246"/>
      <c r="W233" s="246"/>
      <c r="X233" s="69"/>
      <c r="Y233" s="69"/>
      <c r="Z233" s="69"/>
      <c r="AA233" s="246"/>
      <c r="AB233" s="246"/>
      <c r="AC233" s="246"/>
      <c r="AD233" s="246"/>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row>
    <row r="234" spans="1:56" s="70" customFormat="1" ht="13.8">
      <c r="A234" s="69"/>
      <c r="B234" s="69"/>
      <c r="C234" s="69"/>
      <c r="D234" s="69"/>
      <c r="E234" s="69"/>
      <c r="F234" s="69"/>
      <c r="G234" s="69"/>
      <c r="H234" s="69"/>
      <c r="I234" s="69"/>
      <c r="J234" s="69"/>
      <c r="K234" s="69"/>
      <c r="L234" s="69"/>
      <c r="M234" s="69"/>
      <c r="N234" s="69"/>
      <c r="O234" s="69"/>
      <c r="P234" s="69"/>
      <c r="Q234" s="69"/>
      <c r="R234" s="246"/>
      <c r="S234" s="246"/>
      <c r="T234" s="246"/>
      <c r="U234" s="246"/>
      <c r="V234" s="246"/>
      <c r="W234" s="246"/>
      <c r="X234" s="69"/>
      <c r="Y234" s="69"/>
      <c r="Z234" s="69"/>
      <c r="AA234" s="246"/>
      <c r="AB234" s="246"/>
      <c r="AC234" s="246"/>
      <c r="AD234" s="246"/>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row>
    <row r="235" spans="1:56" s="70" customFormat="1" ht="13.8">
      <c r="A235" s="69"/>
      <c r="B235" s="69"/>
      <c r="C235" s="69"/>
      <c r="D235" s="69"/>
      <c r="E235" s="69"/>
      <c r="F235" s="69"/>
      <c r="G235" s="69"/>
      <c r="H235" s="69"/>
      <c r="I235" s="69"/>
      <c r="J235" s="69"/>
      <c r="K235" s="69"/>
      <c r="L235" s="69"/>
      <c r="M235" s="69"/>
      <c r="N235" s="69"/>
      <c r="O235" s="69"/>
      <c r="P235" s="69"/>
      <c r="Q235" s="69"/>
      <c r="R235" s="246"/>
      <c r="S235" s="246"/>
      <c r="T235" s="246"/>
      <c r="U235" s="246"/>
      <c r="V235" s="246"/>
      <c r="W235" s="246"/>
      <c r="X235" s="69"/>
      <c r="Y235" s="69"/>
      <c r="Z235" s="69"/>
      <c r="AA235" s="246"/>
      <c r="AB235" s="246"/>
      <c r="AC235" s="246"/>
      <c r="AD235" s="246"/>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row>
    <row r="236" spans="1:56" s="70" customFormat="1" ht="13.8">
      <c r="A236" s="69"/>
      <c r="B236" s="69"/>
      <c r="C236" s="69"/>
      <c r="D236" s="69"/>
      <c r="E236" s="69"/>
      <c r="F236" s="69"/>
      <c r="G236" s="69"/>
      <c r="H236" s="69"/>
      <c r="I236" s="69"/>
      <c r="J236" s="69"/>
      <c r="K236" s="69"/>
      <c r="L236" s="69"/>
      <c r="M236" s="69"/>
      <c r="N236" s="69"/>
      <c r="O236" s="69"/>
      <c r="P236" s="69"/>
      <c r="Q236" s="69"/>
      <c r="R236" s="246"/>
      <c r="S236" s="246"/>
      <c r="T236" s="246"/>
      <c r="U236" s="246"/>
      <c r="V236" s="246"/>
      <c r="W236" s="246"/>
      <c r="X236" s="69"/>
      <c r="Y236" s="69"/>
      <c r="Z236" s="69"/>
      <c r="AA236" s="246"/>
      <c r="AB236" s="246"/>
      <c r="AC236" s="246"/>
      <c r="AD236" s="246"/>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row>
    <row r="237" spans="1:56" s="70" customFormat="1" ht="13.8">
      <c r="A237" s="69"/>
      <c r="B237" s="69"/>
      <c r="C237" s="69"/>
      <c r="D237" s="69"/>
      <c r="E237" s="69"/>
      <c r="F237" s="69"/>
      <c r="G237" s="69"/>
      <c r="H237" s="69"/>
      <c r="I237" s="69"/>
      <c r="J237" s="69"/>
      <c r="K237" s="69"/>
      <c r="L237" s="69"/>
      <c r="M237" s="69"/>
      <c r="N237" s="69"/>
      <c r="O237" s="69"/>
      <c r="P237" s="69"/>
      <c r="Q237" s="69"/>
      <c r="R237" s="246"/>
      <c r="S237" s="246"/>
      <c r="T237" s="246"/>
      <c r="U237" s="246"/>
      <c r="V237" s="246"/>
      <c r="W237" s="246"/>
      <c r="X237" s="69"/>
      <c r="Y237" s="69"/>
      <c r="Z237" s="69"/>
      <c r="AA237" s="246"/>
      <c r="AB237" s="246"/>
      <c r="AC237" s="246"/>
      <c r="AD237" s="246"/>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row>
    <row r="238" spans="1:56" s="70" customFormat="1" ht="13.8">
      <c r="A238" s="69"/>
      <c r="B238" s="69"/>
      <c r="C238" s="69"/>
      <c r="D238" s="69"/>
      <c r="E238" s="69"/>
      <c r="F238" s="69"/>
      <c r="G238" s="69"/>
      <c r="H238" s="69"/>
      <c r="I238" s="69"/>
      <c r="J238" s="69"/>
      <c r="K238" s="69"/>
      <c r="L238" s="69"/>
      <c r="M238" s="69"/>
      <c r="N238" s="69"/>
      <c r="O238" s="69"/>
      <c r="P238" s="69"/>
      <c r="Q238" s="69"/>
      <c r="R238" s="246"/>
      <c r="S238" s="246"/>
      <c r="T238" s="246"/>
      <c r="U238" s="246"/>
      <c r="V238" s="246"/>
      <c r="W238" s="246"/>
      <c r="X238" s="69"/>
      <c r="Y238" s="69"/>
      <c r="Z238" s="69"/>
      <c r="AA238" s="246"/>
      <c r="AB238" s="246"/>
      <c r="AC238" s="246"/>
      <c r="AD238" s="246"/>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row>
    <row r="239" spans="1:56" s="70" customFormat="1" ht="13.8">
      <c r="A239" s="69"/>
      <c r="B239" s="69"/>
      <c r="C239" s="69"/>
      <c r="D239" s="69"/>
      <c r="E239" s="69"/>
      <c r="F239" s="69"/>
      <c r="G239" s="69"/>
      <c r="H239" s="69"/>
      <c r="I239" s="69"/>
      <c r="J239" s="69"/>
      <c r="K239" s="69"/>
      <c r="L239" s="69"/>
      <c r="M239" s="69"/>
      <c r="N239" s="69"/>
      <c r="O239" s="69"/>
      <c r="P239" s="69"/>
      <c r="Q239" s="69"/>
      <c r="R239" s="246"/>
      <c r="S239" s="246"/>
      <c r="T239" s="246"/>
      <c r="U239" s="246"/>
      <c r="V239" s="246"/>
      <c r="W239" s="246"/>
      <c r="X239" s="69"/>
      <c r="Y239" s="69"/>
      <c r="Z239" s="69"/>
      <c r="AA239" s="246"/>
      <c r="AB239" s="246"/>
      <c r="AC239" s="246"/>
      <c r="AD239" s="246"/>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row>
    <row r="240" spans="1:56" s="70" customFormat="1" ht="13.8">
      <c r="A240" s="69"/>
      <c r="B240" s="69"/>
      <c r="C240" s="69"/>
      <c r="D240" s="69"/>
      <c r="E240" s="69"/>
      <c r="F240" s="69"/>
      <c r="G240" s="69"/>
      <c r="H240" s="69"/>
      <c r="I240" s="69"/>
      <c r="J240" s="69"/>
      <c r="K240" s="69"/>
      <c r="L240" s="69"/>
      <c r="M240" s="69"/>
      <c r="N240" s="69"/>
      <c r="O240" s="69"/>
      <c r="P240" s="69"/>
      <c r="Q240" s="69"/>
      <c r="R240" s="246"/>
      <c r="S240" s="246"/>
      <c r="T240" s="246"/>
      <c r="U240" s="246"/>
      <c r="V240" s="246"/>
      <c r="W240" s="246"/>
      <c r="X240" s="69"/>
      <c r="Y240" s="69"/>
      <c r="Z240" s="69"/>
      <c r="AA240" s="246"/>
      <c r="AB240" s="246"/>
      <c r="AC240" s="246"/>
      <c r="AD240" s="246"/>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row>
    <row r="241" spans="1:56" s="70" customFormat="1" ht="13.8">
      <c r="A241" s="69"/>
      <c r="B241" s="69"/>
      <c r="C241" s="69"/>
      <c r="D241" s="69"/>
      <c r="E241" s="69"/>
      <c r="F241" s="69"/>
      <c r="G241" s="69"/>
      <c r="H241" s="69"/>
      <c r="I241" s="69"/>
      <c r="J241" s="69"/>
      <c r="K241" s="69"/>
      <c r="L241" s="69"/>
      <c r="M241" s="69"/>
      <c r="N241" s="69"/>
      <c r="O241" s="69"/>
      <c r="P241" s="69"/>
      <c r="Q241" s="69"/>
      <c r="R241" s="246"/>
      <c r="S241" s="246"/>
      <c r="T241" s="246"/>
      <c r="U241" s="246"/>
      <c r="V241" s="246"/>
      <c r="W241" s="246"/>
      <c r="X241" s="69"/>
      <c r="Y241" s="69"/>
      <c r="Z241" s="69"/>
      <c r="AA241" s="246"/>
      <c r="AB241" s="246"/>
      <c r="AC241" s="246"/>
      <c r="AD241" s="246"/>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row>
    <row r="242" spans="1:56" s="70" customFormat="1" ht="13.8">
      <c r="A242" s="69"/>
      <c r="B242" s="69"/>
      <c r="C242" s="69"/>
      <c r="D242" s="69"/>
      <c r="E242" s="69"/>
      <c r="F242" s="69"/>
      <c r="G242" s="69"/>
      <c r="H242" s="69"/>
      <c r="I242" s="69"/>
      <c r="J242" s="69"/>
      <c r="K242" s="69"/>
      <c r="L242" s="69"/>
      <c r="M242" s="69"/>
      <c r="N242" s="69"/>
      <c r="O242" s="69"/>
      <c r="P242" s="69"/>
      <c r="Q242" s="69"/>
      <c r="R242" s="246"/>
      <c r="S242" s="246"/>
      <c r="T242" s="246"/>
      <c r="U242" s="246"/>
      <c r="V242" s="246"/>
      <c r="W242" s="246"/>
      <c r="X242" s="69"/>
      <c r="Y242" s="69"/>
      <c r="Z242" s="69"/>
      <c r="AA242" s="246"/>
      <c r="AB242" s="246"/>
      <c r="AC242" s="246"/>
      <c r="AD242" s="246"/>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row>
    <row r="243" spans="1:56" s="70" customFormat="1" ht="13.8">
      <c r="A243" s="69"/>
      <c r="B243" s="69"/>
      <c r="C243" s="69"/>
      <c r="D243" s="69"/>
      <c r="E243" s="69"/>
      <c r="F243" s="69"/>
      <c r="G243" s="69"/>
      <c r="H243" s="69"/>
      <c r="I243" s="69"/>
      <c r="J243" s="69"/>
      <c r="K243" s="69"/>
      <c r="L243" s="69"/>
      <c r="M243" s="69"/>
      <c r="N243" s="69"/>
      <c r="O243" s="69"/>
      <c r="P243" s="69"/>
      <c r="Q243" s="69"/>
      <c r="R243" s="246"/>
      <c r="S243" s="246"/>
      <c r="T243" s="246"/>
      <c r="U243" s="246"/>
      <c r="V243" s="246"/>
      <c r="W243" s="246"/>
      <c r="X243" s="69"/>
      <c r="Y243" s="69"/>
      <c r="Z243" s="69"/>
      <c r="AA243" s="246"/>
      <c r="AB243" s="246"/>
      <c r="AC243" s="246"/>
      <c r="AD243" s="246"/>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row>
    <row r="244" spans="1:56" s="70" customFormat="1" ht="13.8">
      <c r="A244" s="69"/>
      <c r="B244" s="69"/>
      <c r="C244" s="69"/>
      <c r="D244" s="69"/>
      <c r="E244" s="69"/>
      <c r="F244" s="69"/>
      <c r="G244" s="69"/>
      <c r="H244" s="69"/>
      <c r="I244" s="69"/>
      <c r="J244" s="69"/>
      <c r="K244" s="69"/>
      <c r="L244" s="69"/>
      <c r="M244" s="69"/>
      <c r="N244" s="69"/>
      <c r="O244" s="69"/>
      <c r="P244" s="69"/>
      <c r="Q244" s="69"/>
      <c r="R244" s="246"/>
      <c r="S244" s="246"/>
      <c r="T244" s="246"/>
      <c r="U244" s="246"/>
      <c r="V244" s="246"/>
      <c r="W244" s="246"/>
      <c r="X244" s="69"/>
      <c r="Y244" s="69"/>
      <c r="Z244" s="69"/>
      <c r="AA244" s="246"/>
      <c r="AB244" s="246"/>
      <c r="AC244" s="246"/>
      <c r="AD244" s="246"/>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row>
    <row r="245" spans="1:56" s="70" customFormat="1" ht="13.8">
      <c r="A245" s="69"/>
      <c r="B245" s="69"/>
      <c r="C245" s="69"/>
      <c r="D245" s="69"/>
      <c r="E245" s="69"/>
      <c r="F245" s="69"/>
      <c r="G245" s="69"/>
      <c r="H245" s="69"/>
      <c r="I245" s="69"/>
      <c r="J245" s="69"/>
      <c r="K245" s="69"/>
      <c r="L245" s="69"/>
      <c r="M245" s="69"/>
      <c r="N245" s="69"/>
      <c r="O245" s="69"/>
      <c r="P245" s="69"/>
      <c r="Q245" s="69"/>
      <c r="R245" s="246"/>
      <c r="S245" s="246"/>
      <c r="T245" s="246"/>
      <c r="U245" s="246"/>
      <c r="V245" s="246"/>
      <c r="W245" s="246"/>
      <c r="X245" s="69"/>
      <c r="Y245" s="69"/>
      <c r="Z245" s="69"/>
      <c r="AA245" s="246"/>
      <c r="AB245" s="246"/>
      <c r="AC245" s="246"/>
      <c r="AD245" s="246"/>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row>
    <row r="246" spans="1:56" s="70" customFormat="1" ht="13.8">
      <c r="A246" s="69"/>
      <c r="B246" s="69"/>
      <c r="C246" s="69"/>
      <c r="D246" s="69"/>
      <c r="E246" s="69"/>
      <c r="F246" s="69"/>
      <c r="G246" s="69"/>
      <c r="H246" s="69"/>
      <c r="I246" s="69"/>
      <c r="J246" s="69"/>
      <c r="K246" s="69"/>
      <c r="L246" s="69"/>
      <c r="M246" s="69"/>
      <c r="N246" s="69"/>
      <c r="O246" s="69"/>
      <c r="P246" s="69"/>
      <c r="Q246" s="69"/>
      <c r="R246" s="246"/>
      <c r="S246" s="246"/>
      <c r="T246" s="246"/>
      <c r="U246" s="246"/>
      <c r="V246" s="246"/>
      <c r="W246" s="246"/>
      <c r="X246" s="69"/>
      <c r="Y246" s="69"/>
      <c r="Z246" s="69"/>
      <c r="AA246" s="246"/>
      <c r="AB246" s="246"/>
      <c r="AC246" s="246"/>
      <c r="AD246" s="246"/>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row>
    <row r="247" spans="1:56" s="70" customFormat="1" ht="13.8">
      <c r="A247" s="69"/>
      <c r="B247" s="69"/>
      <c r="C247" s="69"/>
      <c r="D247" s="69"/>
      <c r="E247" s="69"/>
      <c r="F247" s="69"/>
      <c r="G247" s="69"/>
      <c r="H247" s="69"/>
      <c r="I247" s="69"/>
      <c r="J247" s="69"/>
      <c r="K247" s="69"/>
      <c r="L247" s="69"/>
      <c r="M247" s="69"/>
      <c r="N247" s="69"/>
      <c r="O247" s="69"/>
      <c r="P247" s="69"/>
      <c r="Q247" s="69"/>
      <c r="R247" s="246"/>
      <c r="S247" s="246"/>
      <c r="T247" s="246"/>
      <c r="U247" s="246"/>
      <c r="V247" s="246"/>
      <c r="W247" s="246"/>
      <c r="X247" s="69"/>
      <c r="Y247" s="69"/>
      <c r="Z247" s="69"/>
      <c r="AA247" s="246"/>
      <c r="AB247" s="246"/>
      <c r="AC247" s="246"/>
      <c r="AD247" s="246"/>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row>
    <row r="248" spans="1:56" s="70" customFormat="1" ht="13.8">
      <c r="A248" s="69"/>
      <c r="B248" s="69"/>
      <c r="C248" s="69"/>
      <c r="D248" s="69"/>
      <c r="E248" s="69"/>
      <c r="F248" s="69"/>
      <c r="G248" s="69"/>
      <c r="H248" s="69"/>
      <c r="I248" s="69"/>
      <c r="J248" s="69"/>
      <c r="K248" s="69"/>
      <c r="L248" s="69"/>
      <c r="M248" s="69"/>
      <c r="N248" s="69"/>
      <c r="O248" s="69"/>
      <c r="P248" s="69"/>
      <c r="Q248" s="69"/>
      <c r="R248" s="246"/>
      <c r="S248" s="246"/>
      <c r="T248" s="246"/>
      <c r="U248" s="246"/>
      <c r="V248" s="246"/>
      <c r="W248" s="246"/>
      <c r="X248" s="69"/>
      <c r="Y248" s="69"/>
      <c r="Z248" s="69"/>
      <c r="AA248" s="246"/>
      <c r="AB248" s="246"/>
      <c r="AC248" s="246"/>
      <c r="AD248" s="246"/>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row>
    <row r="249" spans="1:56" s="70" customFormat="1" ht="13.8">
      <c r="A249" s="69"/>
      <c r="B249" s="69"/>
      <c r="C249" s="69"/>
      <c r="D249" s="69"/>
      <c r="E249" s="69"/>
      <c r="F249" s="69"/>
      <c r="G249" s="69"/>
      <c r="H249" s="69"/>
      <c r="I249" s="69"/>
      <c r="J249" s="69"/>
      <c r="K249" s="69"/>
      <c r="L249" s="69"/>
      <c r="M249" s="69"/>
      <c r="N249" s="69"/>
      <c r="O249" s="69"/>
      <c r="P249" s="69"/>
      <c r="Q249" s="69"/>
      <c r="R249" s="246"/>
      <c r="S249" s="246"/>
      <c r="T249" s="246"/>
      <c r="U249" s="246"/>
      <c r="V249" s="246"/>
      <c r="W249" s="246"/>
      <c r="X249" s="69"/>
      <c r="Y249" s="69"/>
      <c r="Z249" s="69"/>
      <c r="AA249" s="246"/>
      <c r="AB249" s="246"/>
      <c r="AC249" s="246"/>
      <c r="AD249" s="246"/>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row>
    <row r="250" spans="1:56" s="70" customFormat="1" ht="13.8">
      <c r="A250" s="69"/>
      <c r="B250" s="69"/>
      <c r="C250" s="69"/>
      <c r="D250" s="69"/>
      <c r="E250" s="69"/>
      <c r="F250" s="69"/>
      <c r="G250" s="69"/>
      <c r="H250" s="69"/>
      <c r="I250" s="69"/>
      <c r="J250" s="69"/>
      <c r="K250" s="69"/>
      <c r="L250" s="69"/>
      <c r="M250" s="69"/>
      <c r="N250" s="69"/>
      <c r="O250" s="69"/>
      <c r="P250" s="69"/>
      <c r="Q250" s="69"/>
      <c r="R250" s="246"/>
      <c r="S250" s="246"/>
      <c r="T250" s="246"/>
      <c r="U250" s="246"/>
      <c r="V250" s="246"/>
      <c r="W250" s="246"/>
      <c r="X250" s="69"/>
      <c r="Y250" s="69"/>
      <c r="Z250" s="69"/>
      <c r="AA250" s="246"/>
      <c r="AB250" s="246"/>
      <c r="AC250" s="246"/>
      <c r="AD250" s="246"/>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row>
    <row r="251" spans="1:56" s="70" customFormat="1" ht="13.8">
      <c r="A251" s="69"/>
      <c r="B251" s="69"/>
      <c r="C251" s="69"/>
      <c r="D251" s="69"/>
      <c r="E251" s="69"/>
      <c r="F251" s="69"/>
      <c r="G251" s="69"/>
      <c r="H251" s="69"/>
      <c r="I251" s="69"/>
      <c r="J251" s="69"/>
      <c r="K251" s="69"/>
      <c r="L251" s="69"/>
      <c r="M251" s="69"/>
      <c r="N251" s="69"/>
      <c r="O251" s="69"/>
      <c r="P251" s="69"/>
      <c r="Q251" s="69"/>
      <c r="R251" s="246"/>
      <c r="S251" s="246"/>
      <c r="T251" s="246"/>
      <c r="U251" s="246"/>
      <c r="V251" s="246"/>
      <c r="W251" s="246"/>
      <c r="X251" s="69"/>
      <c r="Y251" s="69"/>
      <c r="Z251" s="69"/>
      <c r="AA251" s="246"/>
      <c r="AB251" s="246"/>
      <c r="AC251" s="246"/>
      <c r="AD251" s="246"/>
      <c r="AE251" s="69"/>
      <c r="AF251" s="69"/>
      <c r="AG251" s="69"/>
      <c r="AH251" s="69"/>
      <c r="AI251" s="69"/>
      <c r="AJ251" s="69"/>
      <c r="AK251" s="69"/>
      <c r="AL251" s="69"/>
      <c r="AM251" s="69"/>
      <c r="AN251" s="69"/>
      <c r="AO251" s="69"/>
      <c r="AP251" s="69"/>
      <c r="AQ251" s="69"/>
      <c r="AR251" s="69"/>
      <c r="AS251" s="69"/>
      <c r="AT251" s="69"/>
      <c r="AU251" s="69"/>
      <c r="AV251" s="69"/>
      <c r="AW251" s="69"/>
      <c r="AX251" s="69"/>
      <c r="AY251" s="69"/>
      <c r="AZ251" s="69"/>
      <c r="BA251" s="69"/>
      <c r="BB251" s="69"/>
      <c r="BC251" s="69"/>
      <c r="BD251" s="69"/>
    </row>
    <row r="252" spans="1:56" s="70" customFormat="1" ht="13.8">
      <c r="A252" s="69"/>
      <c r="B252" s="69"/>
      <c r="C252" s="69"/>
      <c r="D252" s="69"/>
      <c r="E252" s="69"/>
      <c r="F252" s="69"/>
      <c r="G252" s="69"/>
      <c r="H252" s="69"/>
      <c r="I252" s="69"/>
      <c r="J252" s="69"/>
      <c r="K252" s="69"/>
      <c r="L252" s="69"/>
      <c r="M252" s="69"/>
      <c r="N252" s="69"/>
      <c r="O252" s="69"/>
      <c r="P252" s="69"/>
      <c r="Q252" s="69"/>
      <c r="R252" s="246"/>
      <c r="S252" s="246"/>
      <c r="T252" s="246"/>
      <c r="U252" s="246"/>
      <c r="V252" s="246"/>
      <c r="W252" s="246"/>
      <c r="X252" s="69"/>
      <c r="Y252" s="69"/>
      <c r="Z252" s="69"/>
      <c r="AA252" s="246"/>
      <c r="AB252" s="246"/>
      <c r="AC252" s="246"/>
      <c r="AD252" s="246"/>
      <c r="AE252" s="69"/>
      <c r="AF252" s="69"/>
      <c r="AG252" s="69"/>
      <c r="AH252" s="69"/>
      <c r="AI252" s="69"/>
      <c r="AJ252" s="69"/>
      <c r="AK252" s="69"/>
      <c r="AL252" s="69"/>
      <c r="AM252" s="69"/>
      <c r="AN252" s="69"/>
      <c r="AO252" s="69"/>
      <c r="AP252" s="69"/>
      <c r="AQ252" s="69"/>
      <c r="AR252" s="69"/>
      <c r="AS252" s="69"/>
      <c r="AT252" s="69"/>
      <c r="AU252" s="69"/>
      <c r="AV252" s="69"/>
      <c r="AW252" s="69"/>
      <c r="AX252" s="69"/>
      <c r="AY252" s="69"/>
      <c r="AZ252" s="69"/>
      <c r="BA252" s="69"/>
      <c r="BB252" s="69"/>
      <c r="BC252" s="69"/>
      <c r="BD252" s="69"/>
    </row>
    <row r="253" spans="1:56" s="70" customFormat="1" ht="13.8">
      <c r="A253" s="69"/>
      <c r="B253" s="69"/>
      <c r="C253" s="69"/>
      <c r="D253" s="69"/>
      <c r="E253" s="69"/>
      <c r="F253" s="69"/>
      <c r="G253" s="69"/>
      <c r="H253" s="69"/>
      <c r="I253" s="69"/>
      <c r="J253" s="69"/>
      <c r="K253" s="69"/>
      <c r="L253" s="69"/>
      <c r="M253" s="69"/>
      <c r="N253" s="69"/>
      <c r="O253" s="69"/>
      <c r="P253" s="69"/>
      <c r="Q253" s="69"/>
      <c r="R253" s="246"/>
      <c r="S253" s="246"/>
      <c r="T253" s="246"/>
      <c r="U253" s="246"/>
      <c r="V253" s="246"/>
      <c r="W253" s="246"/>
      <c r="X253" s="69"/>
      <c r="Y253" s="69"/>
      <c r="Z253" s="69"/>
      <c r="AA253" s="246"/>
      <c r="AB253" s="246"/>
      <c r="AC253" s="246"/>
      <c r="AD253" s="246"/>
      <c r="AE253" s="69"/>
      <c r="AF253" s="69"/>
      <c r="AG253" s="69"/>
      <c r="AH253" s="69"/>
      <c r="AI253" s="69"/>
      <c r="AJ253" s="69"/>
      <c r="AK253" s="69"/>
      <c r="AL253" s="69"/>
      <c r="AM253" s="69"/>
      <c r="AN253" s="69"/>
      <c r="AO253" s="69"/>
      <c r="AP253" s="69"/>
      <c r="AQ253" s="69"/>
      <c r="AR253" s="69"/>
      <c r="AS253" s="69"/>
      <c r="AT253" s="69"/>
      <c r="AU253" s="69"/>
      <c r="AV253" s="69"/>
      <c r="AW253" s="69"/>
      <c r="AX253" s="69"/>
      <c r="AY253" s="69"/>
      <c r="AZ253" s="69"/>
      <c r="BA253" s="69"/>
      <c r="BB253" s="69"/>
      <c r="BC253" s="69"/>
      <c r="BD253" s="69"/>
    </row>
    <row r="254" spans="1:56" s="70" customFormat="1" ht="13.8">
      <c r="A254" s="69"/>
      <c r="B254" s="69"/>
      <c r="C254" s="69"/>
      <c r="D254" s="69"/>
      <c r="E254" s="69"/>
      <c r="F254" s="69"/>
      <c r="G254" s="69"/>
      <c r="H254" s="69"/>
      <c r="I254" s="69"/>
      <c r="J254" s="69"/>
      <c r="K254" s="69"/>
      <c r="L254" s="69"/>
      <c r="M254" s="69"/>
      <c r="N254" s="69"/>
      <c r="O254" s="69"/>
      <c r="P254" s="69"/>
      <c r="Q254" s="69"/>
      <c r="R254" s="246"/>
      <c r="S254" s="246"/>
      <c r="T254" s="246"/>
      <c r="U254" s="246"/>
      <c r="V254" s="246"/>
      <c r="W254" s="246"/>
      <c r="X254" s="69"/>
      <c r="Y254" s="69"/>
      <c r="Z254" s="69"/>
      <c r="AA254" s="246"/>
      <c r="AB254" s="246"/>
      <c r="AC254" s="246"/>
      <c r="AD254" s="246"/>
      <c r="AE254" s="69"/>
      <c r="AF254" s="69"/>
      <c r="AG254" s="69"/>
      <c r="AH254" s="69"/>
      <c r="AI254" s="69"/>
      <c r="AJ254" s="69"/>
      <c r="AK254" s="69"/>
      <c r="AL254" s="69"/>
      <c r="AM254" s="69"/>
      <c r="AN254" s="69"/>
      <c r="AO254" s="69"/>
      <c r="AP254" s="69"/>
      <c r="AQ254" s="69"/>
      <c r="AR254" s="69"/>
      <c r="AS254" s="69"/>
      <c r="AT254" s="69"/>
      <c r="AU254" s="69"/>
      <c r="AV254" s="69"/>
      <c r="AW254" s="69"/>
      <c r="AX254" s="69"/>
      <c r="AY254" s="69"/>
      <c r="AZ254" s="69"/>
      <c r="BA254" s="69"/>
      <c r="BB254" s="69"/>
      <c r="BC254" s="69"/>
      <c r="BD254" s="69"/>
    </row>
    <row r="255" spans="1:56" s="70" customFormat="1" ht="13.8">
      <c r="A255" s="69"/>
      <c r="B255" s="69"/>
      <c r="C255" s="69"/>
      <c r="D255" s="69"/>
      <c r="E255" s="69"/>
      <c r="F255" s="69"/>
      <c r="G255" s="69"/>
      <c r="H255" s="69"/>
      <c r="I255" s="69"/>
      <c r="J255" s="69"/>
      <c r="K255" s="69"/>
      <c r="L255" s="69"/>
      <c r="M255" s="69"/>
      <c r="N255" s="69"/>
      <c r="O255" s="69"/>
      <c r="P255" s="69"/>
      <c r="Q255" s="69"/>
      <c r="R255" s="246"/>
      <c r="S255" s="246"/>
      <c r="T255" s="246"/>
      <c r="U255" s="246"/>
      <c r="V255" s="246"/>
      <c r="W255" s="246"/>
      <c r="X255" s="69"/>
      <c r="Y255" s="69"/>
      <c r="Z255" s="69"/>
      <c r="AA255" s="246"/>
      <c r="AB255" s="246"/>
      <c r="AC255" s="246"/>
      <c r="AD255" s="246"/>
      <c r="AE255" s="69"/>
      <c r="AF255" s="69"/>
      <c r="AG255" s="69"/>
      <c r="AH255" s="69"/>
      <c r="AI255" s="69"/>
      <c r="AJ255" s="69"/>
      <c r="AK255" s="69"/>
      <c r="AL255" s="69"/>
      <c r="AM255" s="69"/>
      <c r="AN255" s="69"/>
      <c r="AO255" s="69"/>
      <c r="AP255" s="69"/>
      <c r="AQ255" s="69"/>
      <c r="AR255" s="69"/>
      <c r="AS255" s="69"/>
      <c r="AT255" s="69"/>
      <c r="AU255" s="69"/>
      <c r="AV255" s="69"/>
      <c r="AW255" s="69"/>
      <c r="AX255" s="69"/>
      <c r="AY255" s="69"/>
      <c r="AZ255" s="69"/>
      <c r="BA255" s="69"/>
      <c r="BB255" s="69"/>
      <c r="BC255" s="69"/>
      <c r="BD255" s="69"/>
    </row>
    <row r="256" spans="1:56" s="70" customFormat="1" ht="13.8">
      <c r="A256" s="69"/>
      <c r="B256" s="69"/>
      <c r="C256" s="69"/>
      <c r="D256" s="69"/>
      <c r="E256" s="69"/>
      <c r="F256" s="69"/>
      <c r="G256" s="69"/>
      <c r="H256" s="69"/>
      <c r="I256" s="69"/>
      <c r="J256" s="69"/>
      <c r="K256" s="69"/>
      <c r="L256" s="69"/>
      <c r="M256" s="69"/>
      <c r="N256" s="69"/>
      <c r="O256" s="69"/>
      <c r="P256" s="69"/>
      <c r="Q256" s="69"/>
      <c r="R256" s="246"/>
      <c r="S256" s="246"/>
      <c r="T256" s="246"/>
      <c r="U256" s="246"/>
      <c r="V256" s="246"/>
      <c r="W256" s="246"/>
      <c r="X256" s="69"/>
      <c r="Y256" s="69"/>
      <c r="Z256" s="69"/>
      <c r="AA256" s="246"/>
      <c r="AB256" s="246"/>
      <c r="AC256" s="246"/>
      <c r="AD256" s="246"/>
      <c r="AE256" s="69"/>
      <c r="AF256" s="69"/>
      <c r="AG256" s="69"/>
      <c r="AH256" s="69"/>
      <c r="AI256" s="69"/>
      <c r="AJ256" s="69"/>
      <c r="AK256" s="69"/>
      <c r="AL256" s="69"/>
      <c r="AM256" s="69"/>
      <c r="AN256" s="69"/>
      <c r="AO256" s="69"/>
      <c r="AP256" s="69"/>
      <c r="AQ256" s="69"/>
      <c r="AR256" s="69"/>
      <c r="AS256" s="69"/>
      <c r="AT256" s="69"/>
      <c r="AU256" s="69"/>
      <c r="AV256" s="69"/>
      <c r="AW256" s="69"/>
      <c r="AX256" s="69"/>
      <c r="AY256" s="69"/>
      <c r="AZ256" s="69"/>
      <c r="BA256" s="69"/>
      <c r="BB256" s="69"/>
      <c r="BC256" s="69"/>
      <c r="BD256" s="69"/>
    </row>
    <row r="257" spans="1:56" s="70" customFormat="1" ht="13.8">
      <c r="A257" s="69"/>
      <c r="B257" s="69"/>
      <c r="C257" s="69"/>
      <c r="D257" s="69"/>
      <c r="E257" s="69"/>
      <c r="F257" s="69"/>
      <c r="G257" s="69"/>
      <c r="H257" s="69"/>
      <c r="I257" s="69"/>
      <c r="J257" s="69"/>
      <c r="K257" s="69"/>
      <c r="L257" s="69"/>
      <c r="M257" s="69"/>
      <c r="N257" s="69"/>
      <c r="O257" s="69"/>
      <c r="P257" s="69"/>
      <c r="Q257" s="69"/>
      <c r="R257" s="246"/>
      <c r="S257" s="246"/>
      <c r="T257" s="246"/>
      <c r="U257" s="246"/>
      <c r="V257" s="246"/>
      <c r="W257" s="246"/>
      <c r="X257" s="69"/>
      <c r="Y257" s="69"/>
      <c r="Z257" s="69"/>
      <c r="AA257" s="246"/>
      <c r="AB257" s="246"/>
      <c r="AC257" s="246"/>
      <c r="AD257" s="246"/>
      <c r="AE257" s="69"/>
      <c r="AF257" s="69"/>
      <c r="AG257" s="69"/>
      <c r="AH257" s="69"/>
      <c r="AI257" s="69"/>
      <c r="AJ257" s="69"/>
      <c r="AK257" s="69"/>
      <c r="AL257" s="69"/>
      <c r="AM257" s="69"/>
      <c r="AN257" s="69"/>
      <c r="AO257" s="69"/>
      <c r="AP257" s="69"/>
      <c r="AQ257" s="69"/>
      <c r="AR257" s="69"/>
      <c r="AS257" s="69"/>
      <c r="AT257" s="69"/>
      <c r="AU257" s="69"/>
      <c r="AV257" s="69"/>
      <c r="AW257" s="69"/>
      <c r="AX257" s="69"/>
      <c r="AY257" s="69"/>
      <c r="AZ257" s="69"/>
      <c r="BA257" s="69"/>
      <c r="BB257" s="69"/>
      <c r="BC257" s="69"/>
      <c r="BD257" s="69"/>
    </row>
    <row r="258" spans="1:56" s="70" customFormat="1" ht="13.8">
      <c r="A258" s="69"/>
      <c r="B258" s="69"/>
      <c r="C258" s="69"/>
      <c r="D258" s="69"/>
      <c r="E258" s="69"/>
      <c r="F258" s="69"/>
      <c r="G258" s="69"/>
      <c r="H258" s="69"/>
      <c r="I258" s="69"/>
      <c r="J258" s="69"/>
      <c r="K258" s="69"/>
      <c r="L258" s="69"/>
      <c r="M258" s="69"/>
      <c r="N258" s="69"/>
      <c r="O258" s="69"/>
      <c r="P258" s="69"/>
      <c r="Q258" s="69"/>
      <c r="R258" s="246"/>
      <c r="S258" s="246"/>
      <c r="T258" s="246"/>
      <c r="U258" s="246"/>
      <c r="V258" s="246"/>
      <c r="W258" s="246"/>
      <c r="X258" s="69"/>
      <c r="Y258" s="69"/>
      <c r="Z258" s="69"/>
      <c r="AA258" s="246"/>
      <c r="AB258" s="246"/>
      <c r="AC258" s="246"/>
      <c r="AD258" s="246"/>
      <c r="AE258" s="69"/>
      <c r="AF258" s="69"/>
      <c r="AG258" s="69"/>
      <c r="AH258" s="69"/>
      <c r="AI258" s="69"/>
      <c r="AJ258" s="69"/>
      <c r="AK258" s="69"/>
      <c r="AL258" s="69"/>
      <c r="AM258" s="69"/>
      <c r="AN258" s="69"/>
      <c r="AO258" s="69"/>
      <c r="AP258" s="69"/>
      <c r="AQ258" s="69"/>
      <c r="AR258" s="69"/>
      <c r="AS258" s="69"/>
      <c r="AT258" s="69"/>
      <c r="AU258" s="69"/>
      <c r="AV258" s="69"/>
      <c r="AW258" s="69"/>
      <c r="AX258" s="69"/>
      <c r="AY258" s="69"/>
      <c r="AZ258" s="69"/>
      <c r="BA258" s="69"/>
      <c r="BB258" s="69"/>
      <c r="BC258" s="69"/>
      <c r="BD258" s="69"/>
    </row>
    <row r="259" spans="1:56" s="70" customFormat="1" ht="13.8">
      <c r="A259" s="69"/>
      <c r="B259" s="69"/>
      <c r="C259" s="69"/>
      <c r="D259" s="69"/>
      <c r="E259" s="69"/>
      <c r="F259" s="69"/>
      <c r="G259" s="69"/>
      <c r="H259" s="69"/>
      <c r="I259" s="69"/>
      <c r="J259" s="69"/>
      <c r="K259" s="69"/>
      <c r="L259" s="69"/>
      <c r="M259" s="69"/>
      <c r="N259" s="69"/>
      <c r="O259" s="69"/>
      <c r="P259" s="69"/>
      <c r="Q259" s="69"/>
      <c r="R259" s="246"/>
      <c r="S259" s="246"/>
      <c r="T259" s="246"/>
      <c r="U259" s="246"/>
      <c r="V259" s="246"/>
      <c r="W259" s="246"/>
      <c r="X259" s="69"/>
      <c r="Y259" s="69"/>
      <c r="Z259" s="69"/>
      <c r="AA259" s="246"/>
      <c r="AB259" s="246"/>
      <c r="AC259" s="246"/>
      <c r="AD259" s="246"/>
      <c r="AE259" s="69"/>
      <c r="AF259" s="69"/>
      <c r="AG259" s="69"/>
      <c r="AH259" s="69"/>
      <c r="AI259" s="69"/>
      <c r="AJ259" s="69"/>
      <c r="AK259" s="69"/>
      <c r="AL259" s="69"/>
      <c r="AM259" s="69"/>
      <c r="AN259" s="69"/>
      <c r="AO259" s="69"/>
      <c r="AP259" s="69"/>
      <c r="AQ259" s="69"/>
      <c r="AR259" s="69"/>
      <c r="AS259" s="69"/>
      <c r="AT259" s="69"/>
      <c r="AU259" s="69"/>
      <c r="AV259" s="69"/>
      <c r="AW259" s="69"/>
      <c r="AX259" s="69"/>
      <c r="AY259" s="69"/>
      <c r="AZ259" s="69"/>
      <c r="BA259" s="69"/>
      <c r="BB259" s="69"/>
      <c r="BC259" s="69"/>
      <c r="BD259" s="69"/>
    </row>
    <row r="260" spans="1:56" s="70" customFormat="1" ht="13.8">
      <c r="A260" s="69"/>
      <c r="B260" s="69"/>
      <c r="C260" s="69"/>
      <c r="D260" s="69"/>
      <c r="E260" s="69"/>
      <c r="F260" s="69"/>
      <c r="G260" s="69"/>
      <c r="H260" s="69"/>
      <c r="I260" s="69"/>
      <c r="J260" s="69"/>
      <c r="K260" s="69"/>
      <c r="L260" s="69"/>
      <c r="M260" s="69"/>
      <c r="N260" s="69"/>
      <c r="O260" s="69"/>
      <c r="P260" s="69"/>
      <c r="Q260" s="69"/>
      <c r="R260" s="246"/>
      <c r="S260" s="246"/>
      <c r="T260" s="246"/>
      <c r="U260" s="246"/>
      <c r="V260" s="246"/>
      <c r="W260" s="246"/>
      <c r="X260" s="69"/>
      <c r="Y260" s="69"/>
      <c r="Z260" s="69"/>
      <c r="AA260" s="246"/>
      <c r="AB260" s="246"/>
      <c r="AC260" s="246"/>
      <c r="AD260" s="246"/>
      <c r="AE260" s="69"/>
      <c r="AF260" s="69"/>
      <c r="AG260" s="69"/>
      <c r="AH260" s="69"/>
      <c r="AI260" s="69"/>
      <c r="AJ260" s="69"/>
      <c r="AK260" s="69"/>
      <c r="AL260" s="69"/>
      <c r="AM260" s="69"/>
      <c r="AN260" s="69"/>
      <c r="AO260" s="69"/>
      <c r="AP260" s="69"/>
      <c r="AQ260" s="69"/>
      <c r="AR260" s="69"/>
      <c r="AS260" s="69"/>
      <c r="AT260" s="69"/>
      <c r="AU260" s="69"/>
      <c r="AV260" s="69"/>
      <c r="AW260" s="69"/>
      <c r="AX260" s="69"/>
      <c r="AY260" s="69"/>
      <c r="AZ260" s="69"/>
      <c r="BA260" s="69"/>
      <c r="BB260" s="69"/>
      <c r="BC260" s="69"/>
      <c r="BD260" s="69"/>
    </row>
    <row r="261" spans="1:56" s="70" customFormat="1" ht="13.8">
      <c r="A261" s="69"/>
      <c r="B261" s="69"/>
      <c r="C261" s="69"/>
      <c r="D261" s="69"/>
      <c r="E261" s="69"/>
      <c r="F261" s="69"/>
      <c r="G261" s="69"/>
      <c r="H261" s="69"/>
      <c r="I261" s="69"/>
      <c r="J261" s="69"/>
      <c r="K261" s="69"/>
      <c r="L261" s="69"/>
      <c r="M261" s="69"/>
      <c r="N261" s="69"/>
      <c r="O261" s="69"/>
      <c r="P261" s="69"/>
      <c r="Q261" s="69"/>
      <c r="R261" s="246"/>
      <c r="S261" s="246"/>
      <c r="T261" s="246"/>
      <c r="U261" s="246"/>
      <c r="V261" s="246"/>
      <c r="W261" s="246"/>
      <c r="X261" s="69"/>
      <c r="Y261" s="69"/>
      <c r="Z261" s="69"/>
      <c r="AA261" s="246"/>
      <c r="AB261" s="246"/>
      <c r="AC261" s="246"/>
      <c r="AD261" s="246"/>
      <c r="AE261" s="69"/>
      <c r="AF261" s="69"/>
      <c r="AG261" s="69"/>
      <c r="AH261" s="69"/>
      <c r="AI261" s="69"/>
      <c r="AJ261" s="69"/>
      <c r="AK261" s="69"/>
      <c r="AL261" s="69"/>
      <c r="AM261" s="69"/>
      <c r="AN261" s="69"/>
      <c r="AO261" s="69"/>
      <c r="AP261" s="69"/>
      <c r="AQ261" s="69"/>
      <c r="AR261" s="69"/>
      <c r="AS261" s="69"/>
      <c r="AT261" s="69"/>
      <c r="AU261" s="69"/>
      <c r="AV261" s="69"/>
      <c r="AW261" s="69"/>
      <c r="AX261" s="69"/>
      <c r="AY261" s="69"/>
      <c r="AZ261" s="69"/>
      <c r="BA261" s="69"/>
      <c r="BB261" s="69"/>
      <c r="BC261" s="69"/>
      <c r="BD261" s="69"/>
    </row>
    <row r="262" spans="1:56" s="70" customFormat="1" ht="13.8">
      <c r="A262" s="69"/>
      <c r="B262" s="69"/>
      <c r="C262" s="69"/>
      <c r="D262" s="69"/>
      <c r="E262" s="69"/>
      <c r="F262" s="69"/>
      <c r="G262" s="69"/>
      <c r="H262" s="69"/>
      <c r="I262" s="69"/>
      <c r="J262" s="69"/>
      <c r="K262" s="69"/>
      <c r="L262" s="69"/>
      <c r="M262" s="69"/>
      <c r="N262" s="69"/>
      <c r="O262" s="69"/>
      <c r="P262" s="69"/>
      <c r="Q262" s="69"/>
      <c r="R262" s="246"/>
      <c r="S262" s="246"/>
      <c r="T262" s="246"/>
      <c r="U262" s="246"/>
      <c r="V262" s="246"/>
      <c r="W262" s="246"/>
      <c r="X262" s="69"/>
      <c r="Y262" s="69"/>
      <c r="Z262" s="69"/>
      <c r="AA262" s="246"/>
      <c r="AB262" s="246"/>
      <c r="AC262" s="246"/>
      <c r="AD262" s="246"/>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c r="BC262" s="69"/>
      <c r="BD262" s="69"/>
    </row>
    <row r="263" spans="1:56" s="70" customFormat="1" ht="13.8">
      <c r="A263" s="69"/>
      <c r="B263" s="69"/>
      <c r="C263" s="69"/>
      <c r="D263" s="69"/>
      <c r="E263" s="69"/>
      <c r="F263" s="69"/>
      <c r="G263" s="69"/>
      <c r="H263" s="69"/>
      <c r="I263" s="69"/>
      <c r="J263" s="69"/>
      <c r="K263" s="69"/>
      <c r="L263" s="69"/>
      <c r="M263" s="69"/>
      <c r="N263" s="69"/>
      <c r="O263" s="69"/>
      <c r="P263" s="69"/>
      <c r="Q263" s="69"/>
      <c r="R263" s="246"/>
      <c r="S263" s="246"/>
      <c r="T263" s="246"/>
      <c r="U263" s="246"/>
      <c r="V263" s="246"/>
      <c r="W263" s="246"/>
      <c r="X263" s="69"/>
      <c r="Y263" s="69"/>
      <c r="Z263" s="69"/>
      <c r="AA263" s="246"/>
      <c r="AB263" s="246"/>
      <c r="AC263" s="246"/>
      <c r="AD263" s="246"/>
      <c r="AE263" s="69"/>
      <c r="AF263" s="69"/>
      <c r="AG263" s="69"/>
      <c r="AH263" s="69"/>
      <c r="AI263" s="69"/>
      <c r="AJ263" s="69"/>
      <c r="AK263" s="69"/>
      <c r="AL263" s="69"/>
      <c r="AM263" s="69"/>
      <c r="AN263" s="69"/>
      <c r="AO263" s="69"/>
      <c r="AP263" s="69"/>
      <c r="AQ263" s="69"/>
      <c r="AR263" s="69"/>
      <c r="AS263" s="69"/>
      <c r="AT263" s="69"/>
      <c r="AU263" s="69"/>
      <c r="AV263" s="69"/>
      <c r="AW263" s="69"/>
      <c r="AX263" s="69"/>
      <c r="AY263" s="69"/>
      <c r="AZ263" s="69"/>
      <c r="BA263" s="69"/>
      <c r="BB263" s="69"/>
      <c r="BC263" s="69"/>
      <c r="BD263" s="69"/>
    </row>
    <row r="264" spans="1:56" s="70" customFormat="1" ht="13.8">
      <c r="A264" s="69"/>
      <c r="B264" s="69"/>
      <c r="C264" s="69"/>
      <c r="D264" s="69"/>
      <c r="E264" s="69"/>
      <c r="F264" s="69"/>
      <c r="G264" s="69"/>
      <c r="H264" s="69"/>
      <c r="I264" s="69"/>
      <c r="J264" s="69"/>
      <c r="K264" s="69"/>
      <c r="L264" s="69"/>
      <c r="M264" s="69"/>
      <c r="N264" s="69"/>
      <c r="O264" s="69"/>
      <c r="P264" s="69"/>
      <c r="Q264" s="69"/>
      <c r="R264" s="246"/>
      <c r="S264" s="246"/>
      <c r="T264" s="246"/>
      <c r="U264" s="246"/>
      <c r="V264" s="246"/>
      <c r="W264" s="246"/>
      <c r="X264" s="69"/>
      <c r="Y264" s="69"/>
      <c r="Z264" s="69"/>
      <c r="AA264" s="246"/>
      <c r="AB264" s="246"/>
      <c r="AC264" s="246"/>
      <c r="AD264" s="246"/>
      <c r="AE264" s="69"/>
      <c r="AF264" s="69"/>
      <c r="AG264" s="69"/>
      <c r="AH264" s="69"/>
      <c r="AI264" s="69"/>
      <c r="AJ264" s="69"/>
      <c r="AK264" s="69"/>
      <c r="AL264" s="69"/>
      <c r="AM264" s="69"/>
      <c r="AN264" s="69"/>
      <c r="AO264" s="69"/>
      <c r="AP264" s="69"/>
      <c r="AQ264" s="69"/>
      <c r="AR264" s="69"/>
      <c r="AS264" s="69"/>
      <c r="AT264" s="69"/>
      <c r="AU264" s="69"/>
      <c r="AV264" s="69"/>
      <c r="AW264" s="69"/>
      <c r="AX264" s="69"/>
      <c r="AY264" s="69"/>
      <c r="AZ264" s="69"/>
      <c r="BA264" s="69"/>
      <c r="BB264" s="69"/>
      <c r="BC264" s="69"/>
      <c r="BD264" s="69"/>
    </row>
    <row r="265" spans="1:56" s="70" customFormat="1" ht="13.8">
      <c r="A265" s="69"/>
      <c r="B265" s="69"/>
      <c r="C265" s="69"/>
      <c r="D265" s="69"/>
      <c r="E265" s="69"/>
      <c r="F265" s="69"/>
      <c r="G265" s="69"/>
      <c r="H265" s="69"/>
      <c r="I265" s="69"/>
      <c r="J265" s="69"/>
      <c r="K265" s="69"/>
      <c r="L265" s="69"/>
      <c r="M265" s="69"/>
      <c r="N265" s="69"/>
      <c r="O265" s="69"/>
      <c r="P265" s="69"/>
      <c r="Q265" s="69"/>
      <c r="R265" s="246"/>
      <c r="S265" s="246"/>
      <c r="T265" s="246"/>
      <c r="U265" s="246"/>
      <c r="V265" s="246"/>
      <c r="W265" s="246"/>
      <c r="X265" s="69"/>
      <c r="Y265" s="69"/>
      <c r="Z265" s="69"/>
      <c r="AA265" s="246"/>
      <c r="AB265" s="246"/>
      <c r="AC265" s="246"/>
      <c r="AD265" s="246"/>
      <c r="AE265" s="69"/>
      <c r="AF265" s="69"/>
      <c r="AG265" s="69"/>
      <c r="AH265" s="69"/>
      <c r="AI265" s="69"/>
      <c r="AJ265" s="69"/>
      <c r="AK265" s="69"/>
      <c r="AL265" s="69"/>
      <c r="AM265" s="69"/>
      <c r="AN265" s="69"/>
      <c r="AO265" s="69"/>
      <c r="AP265" s="69"/>
      <c r="AQ265" s="69"/>
      <c r="AR265" s="69"/>
      <c r="AS265" s="69"/>
      <c r="AT265" s="69"/>
      <c r="AU265" s="69"/>
      <c r="AV265" s="69"/>
      <c r="AW265" s="69"/>
      <c r="AX265" s="69"/>
      <c r="AY265" s="69"/>
      <c r="AZ265" s="69"/>
      <c r="BA265" s="69"/>
      <c r="BB265" s="69"/>
      <c r="BC265" s="69"/>
      <c r="BD265" s="69"/>
    </row>
    <row r="266" spans="1:56" s="70" customFormat="1" ht="13.8">
      <c r="A266" s="69"/>
      <c r="B266" s="69"/>
      <c r="C266" s="69"/>
      <c r="D266" s="69"/>
      <c r="E266" s="69"/>
      <c r="F266" s="69"/>
      <c r="G266" s="69"/>
      <c r="H266" s="69"/>
      <c r="I266" s="69"/>
      <c r="J266" s="69"/>
      <c r="K266" s="69"/>
      <c r="L266" s="69"/>
      <c r="M266" s="69"/>
      <c r="N266" s="69"/>
      <c r="O266" s="69"/>
      <c r="P266" s="69"/>
      <c r="Q266" s="69"/>
      <c r="R266" s="246"/>
      <c r="S266" s="246"/>
      <c r="T266" s="246"/>
      <c r="U266" s="246"/>
      <c r="V266" s="246"/>
      <c r="W266" s="246"/>
      <c r="X266" s="69"/>
      <c r="Y266" s="69"/>
      <c r="Z266" s="69"/>
      <c r="AA266" s="246"/>
      <c r="AB266" s="246"/>
      <c r="AC266" s="246"/>
      <c r="AD266" s="246"/>
      <c r="AE266" s="69"/>
      <c r="AF266" s="69"/>
      <c r="AG266" s="69"/>
      <c r="AH266" s="69"/>
      <c r="AI266" s="69"/>
      <c r="AJ266" s="69"/>
      <c r="AK266" s="69"/>
      <c r="AL266" s="69"/>
      <c r="AM266" s="69"/>
      <c r="AN266" s="69"/>
      <c r="AO266" s="69"/>
      <c r="AP266" s="69"/>
      <c r="AQ266" s="69"/>
      <c r="AR266" s="69"/>
      <c r="AS266" s="69"/>
      <c r="AT266" s="69"/>
      <c r="AU266" s="69"/>
      <c r="AV266" s="69"/>
      <c r="AW266" s="69"/>
      <c r="AX266" s="69"/>
      <c r="AY266" s="69"/>
      <c r="AZ266" s="69"/>
      <c r="BA266" s="69"/>
      <c r="BB266" s="69"/>
      <c r="BC266" s="69"/>
      <c r="BD266" s="69"/>
    </row>
    <row r="267" spans="1:56" s="70" customFormat="1" ht="13.8">
      <c r="A267" s="69"/>
      <c r="B267" s="69"/>
      <c r="C267" s="69"/>
      <c r="D267" s="69"/>
      <c r="E267" s="69"/>
      <c r="F267" s="69"/>
      <c r="G267" s="69"/>
      <c r="H267" s="69"/>
      <c r="I267" s="69"/>
      <c r="J267" s="69"/>
      <c r="K267" s="69"/>
      <c r="L267" s="69"/>
      <c r="M267" s="69"/>
      <c r="N267" s="69"/>
      <c r="O267" s="69"/>
      <c r="P267" s="69"/>
      <c r="Q267" s="69"/>
      <c r="R267" s="246"/>
      <c r="S267" s="246"/>
      <c r="T267" s="246"/>
      <c r="U267" s="246"/>
      <c r="V267" s="246"/>
      <c r="W267" s="246"/>
      <c r="X267" s="69"/>
      <c r="Y267" s="69"/>
      <c r="Z267" s="69"/>
      <c r="AA267" s="246"/>
      <c r="AB267" s="246"/>
      <c r="AC267" s="246"/>
      <c r="AD267" s="246"/>
      <c r="AE267" s="69"/>
      <c r="AF267" s="69"/>
      <c r="AG267" s="69"/>
      <c r="AH267" s="69"/>
      <c r="AI267" s="69"/>
      <c r="AJ267" s="69"/>
      <c r="AK267" s="69"/>
      <c r="AL267" s="69"/>
      <c r="AM267" s="69"/>
      <c r="AN267" s="69"/>
      <c r="AO267" s="69"/>
      <c r="AP267" s="69"/>
      <c r="AQ267" s="69"/>
      <c r="AR267" s="69"/>
      <c r="AS267" s="69"/>
      <c r="AT267" s="69"/>
      <c r="AU267" s="69"/>
      <c r="AV267" s="69"/>
      <c r="AW267" s="69"/>
      <c r="AX267" s="69"/>
      <c r="AY267" s="69"/>
      <c r="AZ267" s="69"/>
      <c r="BA267" s="69"/>
      <c r="BB267" s="69"/>
      <c r="BC267" s="69"/>
      <c r="BD267" s="69"/>
    </row>
    <row r="268" spans="1:56" s="70" customFormat="1" ht="13.8">
      <c r="A268" s="69"/>
      <c r="B268" s="69"/>
      <c r="C268" s="69"/>
      <c r="D268" s="69"/>
      <c r="E268" s="69"/>
      <c r="F268" s="69"/>
      <c r="G268" s="69"/>
      <c r="H268" s="69"/>
      <c r="I268" s="69"/>
      <c r="J268" s="69"/>
      <c r="K268" s="69"/>
      <c r="L268" s="69"/>
      <c r="M268" s="69"/>
      <c r="N268" s="69"/>
      <c r="O268" s="69"/>
      <c r="P268" s="69"/>
      <c r="Q268" s="69"/>
      <c r="R268" s="246"/>
      <c r="S268" s="246"/>
      <c r="T268" s="246"/>
      <c r="U268" s="246"/>
      <c r="V268" s="246"/>
      <c r="W268" s="246"/>
      <c r="X268" s="69"/>
      <c r="Y268" s="69"/>
      <c r="Z268" s="69"/>
      <c r="AA268" s="246"/>
      <c r="AB268" s="246"/>
      <c r="AC268" s="246"/>
      <c r="AD268" s="246"/>
      <c r="AE268" s="69"/>
      <c r="AF268" s="69"/>
      <c r="AG268" s="69"/>
      <c r="AH268" s="69"/>
      <c r="AI268" s="69"/>
      <c r="AJ268" s="69"/>
      <c r="AK268" s="69"/>
      <c r="AL268" s="69"/>
      <c r="AM268" s="69"/>
      <c r="AN268" s="69"/>
      <c r="AO268" s="69"/>
      <c r="AP268" s="69"/>
      <c r="AQ268" s="69"/>
      <c r="AR268" s="69"/>
      <c r="AS268" s="69"/>
      <c r="AT268" s="69"/>
      <c r="AU268" s="69"/>
      <c r="AV268" s="69"/>
      <c r="AW268" s="69"/>
      <c r="AX268" s="69"/>
      <c r="AY268" s="69"/>
      <c r="AZ268" s="69"/>
      <c r="BA268" s="69"/>
      <c r="BB268" s="69"/>
      <c r="BC268" s="69"/>
      <c r="BD268" s="69"/>
    </row>
    <row r="269" spans="1:56" s="70" customFormat="1" ht="13.8">
      <c r="A269" s="69"/>
      <c r="B269" s="69"/>
      <c r="C269" s="69"/>
      <c r="D269" s="69"/>
      <c r="E269" s="69"/>
      <c r="F269" s="69"/>
      <c r="G269" s="69"/>
      <c r="H269" s="69"/>
      <c r="I269" s="69"/>
      <c r="J269" s="69"/>
      <c r="K269" s="69"/>
      <c r="L269" s="69"/>
      <c r="M269" s="69"/>
      <c r="N269" s="69"/>
      <c r="O269" s="69"/>
      <c r="P269" s="69"/>
      <c r="Q269" s="69"/>
      <c r="R269" s="246"/>
      <c r="S269" s="246"/>
      <c r="T269" s="246"/>
      <c r="U269" s="246"/>
      <c r="V269" s="246"/>
      <c r="W269" s="246"/>
      <c r="X269" s="69"/>
      <c r="Y269" s="69"/>
      <c r="Z269" s="69"/>
      <c r="AA269" s="246"/>
      <c r="AB269" s="246"/>
      <c r="AC269" s="246"/>
      <c r="AD269" s="246"/>
      <c r="AE269" s="69"/>
      <c r="AF269" s="69"/>
      <c r="AG269" s="69"/>
      <c r="AH269" s="69"/>
      <c r="AI269" s="69"/>
      <c r="AJ269" s="69"/>
      <c r="AK269" s="69"/>
      <c r="AL269" s="69"/>
      <c r="AM269" s="69"/>
      <c r="AN269" s="69"/>
      <c r="AO269" s="69"/>
      <c r="AP269" s="69"/>
      <c r="AQ269" s="69"/>
      <c r="AR269" s="69"/>
      <c r="AS269" s="69"/>
      <c r="AT269" s="69"/>
      <c r="AU269" s="69"/>
      <c r="AV269" s="69"/>
      <c r="AW269" s="69"/>
      <c r="AX269" s="69"/>
      <c r="AY269" s="69"/>
      <c r="AZ269" s="69"/>
      <c r="BA269" s="69"/>
      <c r="BB269" s="69"/>
      <c r="BC269" s="69"/>
      <c r="BD269" s="69"/>
    </row>
    <row r="270" spans="1:56" s="70" customFormat="1" ht="13.8">
      <c r="A270" s="69"/>
      <c r="B270" s="69"/>
      <c r="C270" s="69"/>
      <c r="D270" s="69"/>
      <c r="E270" s="69"/>
      <c r="F270" s="69"/>
      <c r="G270" s="69"/>
      <c r="H270" s="69"/>
      <c r="I270" s="69"/>
      <c r="J270" s="69"/>
      <c r="K270" s="69"/>
      <c r="L270" s="69"/>
      <c r="M270" s="69"/>
      <c r="N270" s="69"/>
      <c r="O270" s="69"/>
      <c r="P270" s="69"/>
      <c r="Q270" s="69"/>
      <c r="R270" s="246"/>
      <c r="S270" s="246"/>
      <c r="T270" s="246"/>
      <c r="U270" s="246"/>
      <c r="V270" s="246"/>
      <c r="W270" s="246"/>
      <c r="X270" s="69"/>
      <c r="Y270" s="69"/>
      <c r="Z270" s="69"/>
      <c r="AA270" s="246"/>
      <c r="AB270" s="246"/>
      <c r="AC270" s="246"/>
      <c r="AD270" s="246"/>
      <c r="AE270" s="69"/>
      <c r="AF270" s="69"/>
      <c r="AG270" s="69"/>
      <c r="AH270" s="69"/>
      <c r="AI270" s="69"/>
      <c r="AJ270" s="69"/>
      <c r="AK270" s="69"/>
      <c r="AL270" s="69"/>
      <c r="AM270" s="69"/>
      <c r="AN270" s="69"/>
      <c r="AO270" s="69"/>
      <c r="AP270" s="69"/>
      <c r="AQ270" s="69"/>
      <c r="AR270" s="69"/>
      <c r="AS270" s="69"/>
      <c r="AT270" s="69"/>
      <c r="AU270" s="69"/>
      <c r="AV270" s="69"/>
      <c r="AW270" s="69"/>
      <c r="AX270" s="69"/>
      <c r="AY270" s="69"/>
      <c r="AZ270" s="69"/>
      <c r="BA270" s="69"/>
      <c r="BB270" s="69"/>
      <c r="BC270" s="69"/>
      <c r="BD270" s="69"/>
    </row>
    <row r="271" spans="1:56" s="70" customFormat="1" ht="13.8">
      <c r="A271" s="69"/>
      <c r="B271" s="69"/>
      <c r="C271" s="69"/>
      <c r="D271" s="69"/>
      <c r="E271" s="69"/>
      <c r="F271" s="69"/>
      <c r="G271" s="69"/>
      <c r="H271" s="69"/>
      <c r="I271" s="69"/>
      <c r="J271" s="69"/>
      <c r="K271" s="69"/>
      <c r="L271" s="69"/>
      <c r="M271" s="69"/>
      <c r="N271" s="69"/>
      <c r="O271" s="69"/>
      <c r="P271" s="69"/>
      <c r="Q271" s="69"/>
      <c r="R271" s="246"/>
      <c r="S271" s="246"/>
      <c r="T271" s="246"/>
      <c r="U271" s="246"/>
      <c r="V271" s="246"/>
      <c r="W271" s="246"/>
      <c r="X271" s="69"/>
      <c r="Y271" s="69"/>
      <c r="Z271" s="69"/>
      <c r="AA271" s="246"/>
      <c r="AB271" s="246"/>
      <c r="AC271" s="246"/>
      <c r="AD271" s="246"/>
      <c r="AE271" s="69"/>
      <c r="AF271" s="69"/>
      <c r="AG271" s="69"/>
      <c r="AH271" s="69"/>
      <c r="AI271" s="69"/>
      <c r="AJ271" s="69"/>
      <c r="AK271" s="69"/>
      <c r="AL271" s="69"/>
      <c r="AM271" s="69"/>
      <c r="AN271" s="69"/>
      <c r="AO271" s="69"/>
      <c r="AP271" s="69"/>
      <c r="AQ271" s="69"/>
      <c r="AR271" s="69"/>
      <c r="AS271" s="69"/>
      <c r="AT271" s="69"/>
      <c r="AU271" s="69"/>
      <c r="AV271" s="69"/>
      <c r="AW271" s="69"/>
      <c r="AX271" s="69"/>
      <c r="AY271" s="69"/>
      <c r="AZ271" s="69"/>
      <c r="BA271" s="69"/>
      <c r="BB271" s="69"/>
      <c r="BC271" s="69"/>
      <c r="BD271" s="69"/>
    </row>
    <row r="272" spans="1:56" s="70" customFormat="1" ht="13.8">
      <c r="A272" s="69"/>
      <c r="B272" s="69"/>
      <c r="C272" s="69"/>
      <c r="D272" s="69"/>
      <c r="E272" s="69"/>
      <c r="F272" s="69"/>
      <c r="G272" s="69"/>
      <c r="H272" s="69"/>
      <c r="I272" s="69"/>
      <c r="J272" s="69"/>
      <c r="K272" s="69"/>
      <c r="L272" s="69"/>
      <c r="M272" s="69"/>
      <c r="N272" s="69"/>
      <c r="O272" s="69"/>
      <c r="P272" s="69"/>
      <c r="Q272" s="69"/>
      <c r="R272" s="246"/>
      <c r="S272" s="246"/>
      <c r="T272" s="246"/>
      <c r="U272" s="246"/>
      <c r="V272" s="246"/>
      <c r="W272" s="246"/>
      <c r="X272" s="69"/>
      <c r="Y272" s="69"/>
      <c r="Z272" s="69"/>
      <c r="AA272" s="246"/>
      <c r="AB272" s="246"/>
      <c r="AC272" s="246"/>
      <c r="AD272" s="246"/>
      <c r="AE272" s="69"/>
      <c r="AF272" s="69"/>
      <c r="AG272" s="69"/>
      <c r="AH272" s="69"/>
      <c r="AI272" s="69"/>
      <c r="AJ272" s="69"/>
      <c r="AK272" s="69"/>
      <c r="AL272" s="69"/>
      <c r="AM272" s="69"/>
      <c r="AN272" s="69"/>
      <c r="AO272" s="69"/>
      <c r="AP272" s="69"/>
      <c r="AQ272" s="69"/>
      <c r="AR272" s="69"/>
      <c r="AS272" s="69"/>
      <c r="AT272" s="69"/>
      <c r="AU272" s="69"/>
      <c r="AV272" s="69"/>
      <c r="AW272" s="69"/>
      <c r="AX272" s="69"/>
      <c r="AY272" s="69"/>
      <c r="AZ272" s="69"/>
      <c r="BA272" s="69"/>
      <c r="BB272" s="69"/>
      <c r="BC272" s="69"/>
      <c r="BD272" s="69"/>
    </row>
    <row r="273" spans="1:56" s="70" customFormat="1" ht="13.8">
      <c r="A273" s="69"/>
      <c r="B273" s="69"/>
      <c r="C273" s="69"/>
      <c r="D273" s="69"/>
      <c r="E273" s="69"/>
      <c r="F273" s="69"/>
      <c r="G273" s="69"/>
      <c r="H273" s="69"/>
      <c r="I273" s="69"/>
      <c r="J273" s="69"/>
      <c r="K273" s="69"/>
      <c r="L273" s="69"/>
      <c r="M273" s="69"/>
      <c r="N273" s="69"/>
      <c r="O273" s="69"/>
      <c r="P273" s="69"/>
      <c r="Q273" s="69"/>
      <c r="R273" s="246"/>
      <c r="S273" s="246"/>
      <c r="T273" s="246"/>
      <c r="U273" s="246"/>
      <c r="V273" s="246"/>
      <c r="W273" s="246"/>
      <c r="X273" s="69"/>
      <c r="Y273" s="69"/>
      <c r="Z273" s="69"/>
      <c r="AA273" s="246"/>
      <c r="AB273" s="246"/>
      <c r="AC273" s="246"/>
      <c r="AD273" s="246"/>
      <c r="AE273" s="69"/>
      <c r="AF273" s="69"/>
      <c r="AG273" s="69"/>
      <c r="AH273" s="69"/>
      <c r="AI273" s="69"/>
      <c r="AJ273" s="69"/>
      <c r="AK273" s="69"/>
      <c r="AL273" s="69"/>
      <c r="AM273" s="69"/>
      <c r="AN273" s="69"/>
      <c r="AO273" s="69"/>
      <c r="AP273" s="69"/>
      <c r="AQ273" s="69"/>
      <c r="AR273" s="69"/>
      <c r="AS273" s="69"/>
      <c r="AT273" s="69"/>
      <c r="AU273" s="69"/>
      <c r="AV273" s="69"/>
      <c r="AW273" s="69"/>
      <c r="AX273" s="69"/>
      <c r="AY273" s="69"/>
      <c r="AZ273" s="69"/>
      <c r="BA273" s="69"/>
      <c r="BB273" s="69"/>
      <c r="BC273" s="69"/>
      <c r="BD273" s="69"/>
    </row>
    <row r="274" spans="1:56" s="70" customFormat="1" ht="13.8">
      <c r="A274" s="69"/>
      <c r="B274" s="69"/>
      <c r="C274" s="69"/>
      <c r="D274" s="69"/>
      <c r="E274" s="69"/>
      <c r="F274" s="69"/>
      <c r="G274" s="69"/>
      <c r="H274" s="69"/>
      <c r="I274" s="69"/>
      <c r="J274" s="69"/>
      <c r="K274" s="69"/>
      <c r="L274" s="69"/>
      <c r="M274" s="69"/>
      <c r="N274" s="69"/>
      <c r="O274" s="69"/>
      <c r="P274" s="69"/>
      <c r="Q274" s="69"/>
      <c r="R274" s="246"/>
      <c r="S274" s="246"/>
      <c r="T274" s="246"/>
      <c r="U274" s="246"/>
      <c r="V274" s="246"/>
      <c r="W274" s="246"/>
      <c r="X274" s="69"/>
      <c r="Y274" s="69"/>
      <c r="Z274" s="69"/>
      <c r="AA274" s="246"/>
      <c r="AB274" s="246"/>
      <c r="AC274" s="246"/>
      <c r="AD274" s="246"/>
      <c r="AE274" s="69"/>
      <c r="AF274" s="69"/>
      <c r="AG274" s="69"/>
      <c r="AH274" s="69"/>
      <c r="AI274" s="69"/>
      <c r="AJ274" s="69"/>
      <c r="AK274" s="69"/>
      <c r="AL274" s="69"/>
      <c r="AM274" s="69"/>
      <c r="AN274" s="69"/>
      <c r="AO274" s="69"/>
      <c r="AP274" s="69"/>
      <c r="AQ274" s="69"/>
      <c r="AR274" s="69"/>
      <c r="AS274" s="69"/>
      <c r="AT274" s="69"/>
      <c r="AU274" s="69"/>
      <c r="AV274" s="69"/>
      <c r="AW274" s="69"/>
      <c r="AX274" s="69"/>
      <c r="AY274" s="69"/>
      <c r="AZ274" s="69"/>
      <c r="BA274" s="69"/>
      <c r="BB274" s="69"/>
      <c r="BC274" s="69"/>
      <c r="BD274" s="69"/>
    </row>
    <row r="275" spans="1:56" s="70" customFormat="1" ht="13.8">
      <c r="A275" s="69"/>
      <c r="B275" s="69"/>
      <c r="C275" s="69"/>
      <c r="D275" s="69"/>
      <c r="E275" s="69"/>
      <c r="F275" s="69"/>
      <c r="G275" s="69"/>
      <c r="H275" s="69"/>
      <c r="I275" s="69"/>
      <c r="J275" s="69"/>
      <c r="K275" s="69"/>
      <c r="L275" s="69"/>
      <c r="M275" s="69"/>
      <c r="N275" s="69"/>
      <c r="O275" s="69"/>
      <c r="P275" s="69"/>
      <c r="Q275" s="69"/>
      <c r="R275" s="246"/>
      <c r="S275" s="246"/>
      <c r="T275" s="246"/>
      <c r="U275" s="246"/>
      <c r="V275" s="246"/>
      <c r="W275" s="246"/>
      <c r="X275" s="69"/>
      <c r="Y275" s="69"/>
      <c r="Z275" s="69"/>
      <c r="AA275" s="246"/>
      <c r="AB275" s="246"/>
      <c r="AC275" s="246"/>
      <c r="AD275" s="246"/>
      <c r="AE275" s="69"/>
      <c r="AF275" s="69"/>
      <c r="AG275" s="69"/>
      <c r="AH275" s="69"/>
      <c r="AI275" s="69"/>
      <c r="AJ275" s="69"/>
      <c r="AK275" s="69"/>
      <c r="AL275" s="69"/>
      <c r="AM275" s="69"/>
      <c r="AN275" s="69"/>
      <c r="AO275" s="69"/>
      <c r="AP275" s="69"/>
      <c r="AQ275" s="69"/>
      <c r="AR275" s="69"/>
      <c r="AS275" s="69"/>
      <c r="AT275" s="69"/>
      <c r="AU275" s="69"/>
      <c r="AV275" s="69"/>
      <c r="AW275" s="69"/>
      <c r="AX275" s="69"/>
      <c r="AY275" s="69"/>
      <c r="AZ275" s="69"/>
      <c r="BA275" s="69"/>
      <c r="BB275" s="69"/>
      <c r="BC275" s="69"/>
      <c r="BD275" s="69"/>
    </row>
    <row r="276" spans="1:56" s="70" customFormat="1" ht="13.8">
      <c r="A276" s="69"/>
      <c r="B276" s="69"/>
      <c r="C276" s="69"/>
      <c r="D276" s="69"/>
      <c r="E276" s="69"/>
      <c r="F276" s="69"/>
      <c r="G276" s="69"/>
      <c r="H276" s="69"/>
      <c r="I276" s="69"/>
      <c r="J276" s="69"/>
      <c r="K276" s="69"/>
      <c r="L276" s="69"/>
      <c r="M276" s="69"/>
      <c r="N276" s="69"/>
      <c r="O276" s="69"/>
      <c r="P276" s="69"/>
      <c r="Q276" s="69"/>
      <c r="R276" s="246"/>
      <c r="S276" s="246"/>
      <c r="T276" s="246"/>
      <c r="U276" s="246"/>
      <c r="V276" s="246"/>
      <c r="W276" s="246"/>
      <c r="X276" s="69"/>
      <c r="Y276" s="69"/>
      <c r="Z276" s="69"/>
      <c r="AA276" s="246"/>
      <c r="AB276" s="246"/>
      <c r="AC276" s="246"/>
      <c r="AD276" s="246"/>
      <c r="AE276" s="69"/>
      <c r="AF276" s="69"/>
      <c r="AG276" s="69"/>
      <c r="AH276" s="69"/>
      <c r="AI276" s="69"/>
      <c r="AJ276" s="69"/>
      <c r="AK276" s="69"/>
      <c r="AL276" s="69"/>
      <c r="AM276" s="69"/>
      <c r="AN276" s="69"/>
      <c r="AO276" s="69"/>
      <c r="AP276" s="69"/>
      <c r="AQ276" s="69"/>
      <c r="AR276" s="69"/>
      <c r="AS276" s="69"/>
      <c r="AT276" s="69"/>
      <c r="AU276" s="69"/>
      <c r="AV276" s="69"/>
      <c r="AW276" s="69"/>
      <c r="AX276" s="69"/>
      <c r="AY276" s="69"/>
      <c r="AZ276" s="69"/>
      <c r="BA276" s="69"/>
      <c r="BB276" s="69"/>
      <c r="BC276" s="69"/>
      <c r="BD276" s="69"/>
    </row>
    <row r="277" spans="1:56" s="70" customFormat="1" ht="13.8">
      <c r="A277" s="69"/>
      <c r="B277" s="69"/>
      <c r="C277" s="69"/>
      <c r="D277" s="69"/>
      <c r="E277" s="69"/>
      <c r="F277" s="69"/>
      <c r="G277" s="69"/>
      <c r="H277" s="69"/>
      <c r="I277" s="69"/>
      <c r="J277" s="69"/>
      <c r="K277" s="69"/>
      <c r="L277" s="69"/>
      <c r="M277" s="69"/>
      <c r="N277" s="69"/>
      <c r="O277" s="69"/>
      <c r="P277" s="69"/>
      <c r="Q277" s="69"/>
      <c r="R277" s="246"/>
      <c r="S277" s="246"/>
      <c r="T277" s="246"/>
      <c r="U277" s="246"/>
      <c r="V277" s="246"/>
      <c r="W277" s="246"/>
      <c r="X277" s="69"/>
      <c r="Y277" s="69"/>
      <c r="Z277" s="69"/>
      <c r="AA277" s="246"/>
      <c r="AB277" s="246"/>
      <c r="AC277" s="246"/>
      <c r="AD277" s="246"/>
      <c r="AE277" s="69"/>
      <c r="AF277" s="69"/>
      <c r="AG277" s="69"/>
      <c r="AH277" s="69"/>
      <c r="AI277" s="69"/>
      <c r="AJ277" s="69"/>
      <c r="AK277" s="69"/>
      <c r="AL277" s="69"/>
      <c r="AM277" s="69"/>
      <c r="AN277" s="69"/>
      <c r="AO277" s="69"/>
      <c r="AP277" s="69"/>
      <c r="AQ277" s="69"/>
      <c r="AR277" s="69"/>
      <c r="AS277" s="69"/>
      <c r="AT277" s="69"/>
      <c r="AU277" s="69"/>
      <c r="AV277" s="69"/>
      <c r="AW277" s="69"/>
      <c r="AX277" s="69"/>
      <c r="AY277" s="69"/>
      <c r="AZ277" s="69"/>
      <c r="BA277" s="69"/>
      <c r="BB277" s="69"/>
      <c r="BC277" s="69"/>
      <c r="BD277" s="69"/>
    </row>
    <row r="278" spans="1:56" s="70" customFormat="1" ht="13.8">
      <c r="A278" s="69"/>
      <c r="B278" s="69"/>
      <c r="C278" s="69"/>
      <c r="D278" s="69"/>
      <c r="E278" s="69"/>
      <c r="F278" s="69"/>
      <c r="G278" s="69"/>
      <c r="H278" s="69"/>
      <c r="I278" s="69"/>
      <c r="J278" s="69"/>
      <c r="K278" s="69"/>
      <c r="L278" s="69"/>
      <c r="M278" s="69"/>
      <c r="N278" s="69"/>
      <c r="O278" s="69"/>
      <c r="P278" s="69"/>
      <c r="Q278" s="69"/>
      <c r="R278" s="246"/>
      <c r="S278" s="246"/>
      <c r="T278" s="246"/>
      <c r="U278" s="246"/>
      <c r="V278" s="246"/>
      <c r="W278" s="246"/>
      <c r="X278" s="69"/>
      <c r="Y278" s="69"/>
      <c r="Z278" s="69"/>
      <c r="AA278" s="246"/>
      <c r="AB278" s="246"/>
      <c r="AC278" s="246"/>
      <c r="AD278" s="246"/>
      <c r="AE278" s="69"/>
      <c r="AF278" s="69"/>
      <c r="AG278" s="69"/>
      <c r="AH278" s="69"/>
      <c r="AI278" s="69"/>
      <c r="AJ278" s="69"/>
      <c r="AK278" s="69"/>
      <c r="AL278" s="69"/>
      <c r="AM278" s="69"/>
      <c r="AN278" s="69"/>
      <c r="AO278" s="69"/>
      <c r="AP278" s="69"/>
      <c r="AQ278" s="69"/>
      <c r="AR278" s="69"/>
      <c r="AS278" s="69"/>
      <c r="AT278" s="69"/>
      <c r="AU278" s="69"/>
      <c r="AV278" s="69"/>
      <c r="AW278" s="69"/>
      <c r="AX278" s="69"/>
      <c r="AY278" s="69"/>
      <c r="AZ278" s="69"/>
      <c r="BA278" s="69"/>
      <c r="BB278" s="69"/>
      <c r="BC278" s="69"/>
      <c r="BD278" s="69"/>
    </row>
    <row r="279" spans="1:56" s="70" customFormat="1" ht="13.8">
      <c r="A279" s="69"/>
      <c r="B279" s="69"/>
      <c r="C279" s="69"/>
      <c r="D279" s="69"/>
      <c r="E279" s="69"/>
      <c r="F279" s="69"/>
      <c r="G279" s="69"/>
      <c r="H279" s="69"/>
      <c r="I279" s="69"/>
      <c r="J279" s="69"/>
      <c r="K279" s="69"/>
      <c r="L279" s="69"/>
      <c r="M279" s="69"/>
      <c r="N279" s="69"/>
      <c r="O279" s="69"/>
      <c r="P279" s="69"/>
      <c r="Q279" s="69"/>
      <c r="R279" s="246"/>
      <c r="S279" s="246"/>
      <c r="T279" s="246"/>
      <c r="U279" s="246"/>
      <c r="V279" s="246"/>
      <c r="W279" s="246"/>
      <c r="X279" s="69"/>
      <c r="Y279" s="69"/>
      <c r="Z279" s="69"/>
      <c r="AA279" s="246"/>
      <c r="AB279" s="246"/>
      <c r="AC279" s="246"/>
      <c r="AD279" s="246"/>
      <c r="AE279" s="69"/>
      <c r="AF279" s="69"/>
      <c r="AG279" s="69"/>
      <c r="AH279" s="69"/>
      <c r="AI279" s="69"/>
      <c r="AJ279" s="69"/>
      <c r="AK279" s="69"/>
      <c r="AL279" s="69"/>
      <c r="AM279" s="69"/>
      <c r="AN279" s="69"/>
      <c r="AO279" s="69"/>
      <c r="AP279" s="69"/>
      <c r="AQ279" s="69"/>
      <c r="AR279" s="69"/>
      <c r="AS279" s="69"/>
      <c r="AT279" s="69"/>
      <c r="AU279" s="69"/>
      <c r="AV279" s="69"/>
      <c r="AW279" s="69"/>
      <c r="AX279" s="69"/>
      <c r="AY279" s="69"/>
      <c r="AZ279" s="69"/>
      <c r="BA279" s="69"/>
      <c r="BB279" s="69"/>
      <c r="BC279" s="69"/>
      <c r="BD279" s="69"/>
    </row>
    <row r="280" spans="1:56" s="70" customFormat="1" ht="13.8">
      <c r="A280" s="69"/>
      <c r="B280" s="69"/>
      <c r="C280" s="69"/>
      <c r="D280" s="69"/>
      <c r="E280" s="69"/>
      <c r="F280" s="69"/>
      <c r="G280" s="69"/>
      <c r="H280" s="69"/>
      <c r="I280" s="69"/>
      <c r="J280" s="69"/>
      <c r="K280" s="69"/>
      <c r="L280" s="69"/>
      <c r="M280" s="69"/>
      <c r="N280" s="69"/>
      <c r="O280" s="69"/>
      <c r="P280" s="69"/>
      <c r="Q280" s="69"/>
      <c r="R280" s="246"/>
      <c r="S280" s="246"/>
      <c r="T280" s="246"/>
      <c r="U280" s="246"/>
      <c r="V280" s="246"/>
      <c r="W280" s="246"/>
      <c r="X280" s="69"/>
      <c r="Y280" s="69"/>
      <c r="Z280" s="69"/>
      <c r="AA280" s="246"/>
      <c r="AB280" s="246"/>
      <c r="AC280" s="246"/>
      <c r="AD280" s="246"/>
      <c r="AE280" s="69"/>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9"/>
    </row>
    <row r="281" spans="1:56" s="70" customFormat="1" ht="13.8">
      <c r="A281" s="69"/>
      <c r="B281" s="69"/>
      <c r="C281" s="69"/>
      <c r="D281" s="69"/>
      <c r="E281" s="69"/>
      <c r="F281" s="69"/>
      <c r="G281" s="69"/>
      <c r="H281" s="69"/>
      <c r="I281" s="69"/>
      <c r="J281" s="69"/>
      <c r="K281" s="69"/>
      <c r="L281" s="69"/>
      <c r="M281" s="69"/>
      <c r="N281" s="69"/>
      <c r="O281" s="69"/>
      <c r="P281" s="69"/>
      <c r="Q281" s="69"/>
      <c r="R281" s="246"/>
      <c r="S281" s="246"/>
      <c r="T281" s="246"/>
      <c r="U281" s="246"/>
      <c r="V281" s="246"/>
      <c r="W281" s="246"/>
      <c r="X281" s="69"/>
      <c r="Y281" s="69"/>
      <c r="Z281" s="69"/>
      <c r="AA281" s="246"/>
      <c r="AB281" s="246"/>
      <c r="AC281" s="246"/>
      <c r="AD281" s="246"/>
      <c r="AE281" s="69"/>
      <c r="AF281" s="69"/>
      <c r="AG281" s="69"/>
      <c r="AH281" s="69"/>
      <c r="AI281" s="69"/>
      <c r="AJ281" s="69"/>
      <c r="AK281" s="69"/>
      <c r="AL281" s="69"/>
      <c r="AM281" s="69"/>
      <c r="AN281" s="69"/>
      <c r="AO281" s="69"/>
      <c r="AP281" s="69"/>
      <c r="AQ281" s="69"/>
      <c r="AR281" s="69"/>
      <c r="AS281" s="69"/>
      <c r="AT281" s="69"/>
      <c r="AU281" s="69"/>
      <c r="AV281" s="69"/>
      <c r="AW281" s="69"/>
      <c r="AX281" s="69"/>
      <c r="AY281" s="69"/>
      <c r="AZ281" s="69"/>
      <c r="BA281" s="69"/>
      <c r="BB281" s="69"/>
      <c r="BC281" s="69"/>
      <c r="BD281" s="69"/>
    </row>
    <row r="282" spans="1:56" s="70" customFormat="1" ht="13.8">
      <c r="A282" s="69"/>
      <c r="B282" s="69"/>
      <c r="C282" s="69"/>
      <c r="D282" s="69"/>
      <c r="E282" s="69"/>
      <c r="F282" s="69"/>
      <c r="G282" s="69"/>
      <c r="H282" s="69"/>
      <c r="I282" s="69"/>
      <c r="J282" s="69"/>
      <c r="K282" s="69"/>
      <c r="L282" s="69"/>
      <c r="M282" s="69"/>
      <c r="N282" s="69"/>
      <c r="O282" s="69"/>
      <c r="P282" s="69"/>
      <c r="Q282" s="69"/>
      <c r="R282" s="246"/>
      <c r="S282" s="246"/>
      <c r="T282" s="246"/>
      <c r="U282" s="246"/>
      <c r="V282" s="246"/>
      <c r="W282" s="246"/>
      <c r="X282" s="69"/>
      <c r="Y282" s="69"/>
      <c r="Z282" s="69"/>
      <c r="AA282" s="246"/>
      <c r="AB282" s="246"/>
      <c r="AC282" s="246"/>
      <c r="AD282" s="246"/>
      <c r="AE282" s="69"/>
      <c r="AF282" s="69"/>
      <c r="AG282" s="69"/>
      <c r="AH282" s="69"/>
      <c r="AI282" s="69"/>
      <c r="AJ282" s="69"/>
      <c r="AK282" s="69"/>
      <c r="AL282" s="69"/>
      <c r="AM282" s="69"/>
      <c r="AN282" s="69"/>
      <c r="AO282" s="69"/>
      <c r="AP282" s="69"/>
      <c r="AQ282" s="69"/>
      <c r="AR282" s="69"/>
      <c r="AS282" s="69"/>
      <c r="AT282" s="69"/>
      <c r="AU282" s="69"/>
      <c r="AV282" s="69"/>
      <c r="AW282" s="69"/>
      <c r="AX282" s="69"/>
      <c r="AY282" s="69"/>
      <c r="AZ282" s="69"/>
      <c r="BA282" s="69"/>
      <c r="BB282" s="69"/>
      <c r="BC282" s="69"/>
      <c r="BD282" s="69"/>
    </row>
    <row r="283" spans="1:56" s="70" customFormat="1" ht="13.8">
      <c r="A283" s="69"/>
      <c r="B283" s="69"/>
      <c r="C283" s="69"/>
      <c r="D283" s="69"/>
      <c r="E283" s="69"/>
      <c r="F283" s="69"/>
      <c r="G283" s="69"/>
      <c r="H283" s="69"/>
      <c r="I283" s="69"/>
      <c r="J283" s="69"/>
      <c r="K283" s="69"/>
      <c r="L283" s="69"/>
      <c r="M283" s="69"/>
      <c r="N283" s="69"/>
      <c r="O283" s="69"/>
      <c r="P283" s="69"/>
      <c r="Q283" s="69"/>
      <c r="R283" s="246"/>
      <c r="S283" s="246"/>
      <c r="T283" s="246"/>
      <c r="U283" s="246"/>
      <c r="V283" s="246"/>
      <c r="W283" s="246"/>
      <c r="X283" s="69"/>
      <c r="Y283" s="69"/>
      <c r="Z283" s="69"/>
      <c r="AA283" s="246"/>
      <c r="AB283" s="246"/>
      <c r="AC283" s="246"/>
      <c r="AD283" s="246"/>
      <c r="AE283" s="69"/>
      <c r="AF283" s="69"/>
      <c r="AG283" s="69"/>
      <c r="AH283" s="69"/>
      <c r="AI283" s="69"/>
      <c r="AJ283" s="69"/>
      <c r="AK283" s="69"/>
      <c r="AL283" s="69"/>
      <c r="AM283" s="69"/>
      <c r="AN283" s="69"/>
      <c r="AO283" s="69"/>
      <c r="AP283" s="69"/>
      <c r="AQ283" s="69"/>
      <c r="AR283" s="69"/>
      <c r="AS283" s="69"/>
      <c r="AT283" s="69"/>
      <c r="AU283" s="69"/>
      <c r="AV283" s="69"/>
      <c r="AW283" s="69"/>
      <c r="AX283" s="69"/>
      <c r="AY283" s="69"/>
      <c r="AZ283" s="69"/>
      <c r="BA283" s="69"/>
      <c r="BB283" s="69"/>
      <c r="BC283" s="69"/>
      <c r="BD283" s="69"/>
    </row>
    <row r="284" spans="1:56" s="70" customFormat="1" ht="13.8">
      <c r="A284" s="69"/>
      <c r="B284" s="69"/>
      <c r="C284" s="69"/>
      <c r="D284" s="69"/>
      <c r="E284" s="69"/>
      <c r="F284" s="69"/>
      <c r="G284" s="69"/>
      <c r="H284" s="69"/>
      <c r="I284" s="69"/>
      <c r="J284" s="69"/>
      <c r="K284" s="69"/>
      <c r="L284" s="69"/>
      <c r="M284" s="69"/>
      <c r="N284" s="69"/>
      <c r="O284" s="69"/>
      <c r="P284" s="69"/>
      <c r="Q284" s="69"/>
      <c r="R284" s="246"/>
      <c r="S284" s="246"/>
      <c r="T284" s="246"/>
      <c r="U284" s="246"/>
      <c r="V284" s="246"/>
      <c r="W284" s="246"/>
      <c r="X284" s="69"/>
      <c r="Y284" s="69"/>
      <c r="Z284" s="69"/>
      <c r="AA284" s="246"/>
      <c r="AB284" s="246"/>
      <c r="AC284" s="246"/>
      <c r="AD284" s="246"/>
      <c r="AE284" s="69"/>
      <c r="AF284" s="69"/>
      <c r="AG284" s="69"/>
      <c r="AH284" s="69"/>
      <c r="AI284" s="69"/>
      <c r="AJ284" s="69"/>
      <c r="AK284" s="69"/>
      <c r="AL284" s="69"/>
      <c r="AM284" s="69"/>
      <c r="AN284" s="69"/>
      <c r="AO284" s="69"/>
      <c r="AP284" s="69"/>
      <c r="AQ284" s="69"/>
      <c r="AR284" s="69"/>
      <c r="AS284" s="69"/>
      <c r="AT284" s="69"/>
      <c r="AU284" s="69"/>
      <c r="AV284" s="69"/>
      <c r="AW284" s="69"/>
      <c r="AX284" s="69"/>
      <c r="AY284" s="69"/>
      <c r="AZ284" s="69"/>
      <c r="BA284" s="69"/>
      <c r="BB284" s="69"/>
      <c r="BC284" s="69"/>
      <c r="BD284" s="69"/>
    </row>
    <row r="285" spans="1:56" s="70" customFormat="1" ht="13.8">
      <c r="A285" s="69"/>
      <c r="B285" s="69"/>
      <c r="C285" s="69"/>
      <c r="D285" s="69"/>
      <c r="E285" s="69"/>
      <c r="F285" s="69"/>
      <c r="G285" s="69"/>
      <c r="H285" s="69"/>
      <c r="I285" s="69"/>
      <c r="J285" s="69"/>
      <c r="K285" s="69"/>
      <c r="L285" s="69"/>
      <c r="M285" s="69"/>
      <c r="N285" s="69"/>
      <c r="O285" s="69"/>
      <c r="P285" s="69"/>
      <c r="Q285" s="69"/>
      <c r="R285" s="246"/>
      <c r="S285" s="246"/>
      <c r="T285" s="246"/>
      <c r="U285" s="246"/>
      <c r="V285" s="246"/>
      <c r="W285" s="246"/>
      <c r="X285" s="69"/>
      <c r="Y285" s="69"/>
      <c r="Z285" s="69"/>
      <c r="AA285" s="246"/>
      <c r="AB285" s="246"/>
      <c r="AC285" s="246"/>
      <c r="AD285" s="246"/>
      <c r="AE285" s="69"/>
      <c r="AF285" s="69"/>
      <c r="AG285" s="69"/>
      <c r="AH285" s="69"/>
      <c r="AI285" s="69"/>
      <c r="AJ285" s="69"/>
      <c r="AK285" s="69"/>
      <c r="AL285" s="69"/>
      <c r="AM285" s="69"/>
      <c r="AN285" s="69"/>
      <c r="AO285" s="69"/>
      <c r="AP285" s="69"/>
      <c r="AQ285" s="69"/>
      <c r="AR285" s="69"/>
      <c r="AS285" s="69"/>
      <c r="AT285" s="69"/>
      <c r="AU285" s="69"/>
      <c r="AV285" s="69"/>
      <c r="AW285" s="69"/>
      <c r="AX285" s="69"/>
      <c r="AY285" s="69"/>
      <c r="AZ285" s="69"/>
      <c r="BA285" s="69"/>
      <c r="BB285" s="69"/>
      <c r="BC285" s="69"/>
      <c r="BD285" s="69"/>
    </row>
    <row r="286" spans="1:56" s="70" customFormat="1" ht="13.8">
      <c r="A286" s="69"/>
      <c r="B286" s="69"/>
      <c r="C286" s="69"/>
      <c r="D286" s="69"/>
      <c r="E286" s="69"/>
      <c r="F286" s="69"/>
      <c r="G286" s="69"/>
      <c r="H286" s="69"/>
      <c r="I286" s="69"/>
      <c r="J286" s="69"/>
      <c r="K286" s="69"/>
      <c r="L286" s="69"/>
      <c r="M286" s="69"/>
      <c r="N286" s="69"/>
      <c r="O286" s="69"/>
      <c r="P286" s="69"/>
      <c r="Q286" s="69"/>
      <c r="R286" s="246"/>
      <c r="S286" s="246"/>
      <c r="T286" s="246"/>
      <c r="U286" s="246"/>
      <c r="V286" s="246"/>
      <c r="W286" s="246"/>
      <c r="X286" s="69"/>
      <c r="Y286" s="69"/>
      <c r="Z286" s="69"/>
      <c r="AA286" s="246"/>
      <c r="AB286" s="246"/>
      <c r="AC286" s="246"/>
      <c r="AD286" s="246"/>
      <c r="AE286" s="69"/>
      <c r="AF286" s="69"/>
      <c r="AG286" s="69"/>
      <c r="AH286" s="69"/>
      <c r="AI286" s="69"/>
      <c r="AJ286" s="69"/>
      <c r="AK286" s="69"/>
      <c r="AL286" s="69"/>
      <c r="AM286" s="69"/>
      <c r="AN286" s="69"/>
      <c r="AO286" s="69"/>
      <c r="AP286" s="69"/>
      <c r="AQ286" s="69"/>
      <c r="AR286" s="69"/>
      <c r="AS286" s="69"/>
      <c r="AT286" s="69"/>
      <c r="AU286" s="69"/>
      <c r="AV286" s="69"/>
      <c r="AW286" s="69"/>
      <c r="AX286" s="69"/>
      <c r="AY286" s="69"/>
      <c r="AZ286" s="69"/>
      <c r="BA286" s="69"/>
      <c r="BB286" s="69"/>
      <c r="BC286" s="69"/>
      <c r="BD286" s="69"/>
    </row>
    <row r="287" spans="1:56" s="70" customFormat="1" ht="13.8">
      <c r="A287" s="69"/>
      <c r="B287" s="69"/>
      <c r="C287" s="69"/>
      <c r="D287" s="69"/>
      <c r="E287" s="69"/>
      <c r="F287" s="69"/>
      <c r="G287" s="69"/>
      <c r="H287" s="69"/>
      <c r="I287" s="69"/>
      <c r="J287" s="69"/>
      <c r="K287" s="69"/>
      <c r="L287" s="69"/>
      <c r="M287" s="69"/>
      <c r="N287" s="69"/>
      <c r="O287" s="69"/>
      <c r="P287" s="69"/>
      <c r="Q287" s="69"/>
      <c r="R287" s="246"/>
      <c r="S287" s="246"/>
      <c r="T287" s="246"/>
      <c r="U287" s="246"/>
      <c r="V287" s="246"/>
      <c r="W287" s="246"/>
      <c r="X287" s="69"/>
      <c r="Y287" s="69"/>
      <c r="Z287" s="69"/>
      <c r="AA287" s="246"/>
      <c r="AB287" s="246"/>
      <c r="AC287" s="246"/>
      <c r="AD287" s="246"/>
      <c r="AE287" s="69"/>
      <c r="AF287" s="69"/>
      <c r="AG287" s="69"/>
      <c r="AH287" s="69"/>
      <c r="AI287" s="69"/>
      <c r="AJ287" s="69"/>
      <c r="AK287" s="69"/>
      <c r="AL287" s="69"/>
      <c r="AM287" s="69"/>
      <c r="AN287" s="69"/>
      <c r="AO287" s="69"/>
      <c r="AP287" s="69"/>
      <c r="AQ287" s="69"/>
      <c r="AR287" s="69"/>
      <c r="AS287" s="69"/>
      <c r="AT287" s="69"/>
      <c r="AU287" s="69"/>
      <c r="AV287" s="69"/>
      <c r="AW287" s="69"/>
      <c r="AX287" s="69"/>
      <c r="AY287" s="69"/>
      <c r="AZ287" s="69"/>
      <c r="BA287" s="69"/>
      <c r="BB287" s="69"/>
      <c r="BC287" s="69"/>
      <c r="BD287" s="69"/>
    </row>
    <row r="288" spans="1:56" s="70" customFormat="1" ht="13.8">
      <c r="A288" s="69"/>
      <c r="B288" s="69"/>
      <c r="C288" s="69"/>
      <c r="D288" s="69"/>
      <c r="E288" s="69"/>
      <c r="F288" s="69"/>
      <c r="G288" s="69"/>
      <c r="H288" s="69"/>
      <c r="I288" s="69"/>
      <c r="J288" s="69"/>
      <c r="K288" s="69"/>
      <c r="L288" s="69"/>
      <c r="M288" s="69"/>
      <c r="N288" s="69"/>
      <c r="O288" s="69"/>
      <c r="P288" s="69"/>
      <c r="Q288" s="69"/>
      <c r="R288" s="246"/>
      <c r="S288" s="246"/>
      <c r="T288" s="246"/>
      <c r="U288" s="246"/>
      <c r="V288" s="246"/>
      <c r="W288" s="246"/>
      <c r="X288" s="69"/>
      <c r="Y288" s="69"/>
      <c r="Z288" s="69"/>
      <c r="AA288" s="246"/>
      <c r="AB288" s="246"/>
      <c r="AC288" s="246"/>
      <c r="AD288" s="246"/>
      <c r="AE288" s="69"/>
      <c r="AF288" s="69"/>
      <c r="AG288" s="69"/>
      <c r="AH288" s="69"/>
      <c r="AI288" s="69"/>
      <c r="AJ288" s="69"/>
      <c r="AK288" s="69"/>
      <c r="AL288" s="69"/>
      <c r="AM288" s="69"/>
      <c r="AN288" s="69"/>
      <c r="AO288" s="69"/>
      <c r="AP288" s="69"/>
      <c r="AQ288" s="69"/>
      <c r="AR288" s="69"/>
      <c r="AS288" s="69"/>
      <c r="AT288" s="69"/>
      <c r="AU288" s="69"/>
      <c r="AV288" s="69"/>
      <c r="AW288" s="69"/>
      <c r="AX288" s="69"/>
      <c r="AY288" s="69"/>
      <c r="AZ288" s="69"/>
      <c r="BA288" s="69"/>
      <c r="BB288" s="69"/>
      <c r="BC288" s="69"/>
      <c r="BD288" s="69"/>
    </row>
    <row r="289" spans="1:56" s="70" customFormat="1" ht="13.8">
      <c r="A289" s="69"/>
      <c r="B289" s="69"/>
      <c r="C289" s="69"/>
      <c r="D289" s="69"/>
      <c r="E289" s="69"/>
      <c r="F289" s="69"/>
      <c r="G289" s="69"/>
      <c r="H289" s="69"/>
      <c r="I289" s="69"/>
      <c r="J289" s="69"/>
      <c r="K289" s="69"/>
      <c r="L289" s="69"/>
      <c r="M289" s="69"/>
      <c r="N289" s="69"/>
      <c r="O289" s="69"/>
      <c r="P289" s="69"/>
      <c r="Q289" s="69"/>
      <c r="R289" s="246"/>
      <c r="S289" s="246"/>
      <c r="T289" s="246"/>
      <c r="U289" s="246"/>
      <c r="V289" s="246"/>
      <c r="W289" s="246"/>
      <c r="X289" s="69"/>
      <c r="Y289" s="69"/>
      <c r="Z289" s="69"/>
      <c r="AA289" s="246"/>
      <c r="AB289" s="246"/>
      <c r="AC289" s="246"/>
      <c r="AD289" s="246"/>
      <c r="AE289" s="69"/>
      <c r="AF289" s="69"/>
      <c r="AG289" s="69"/>
      <c r="AH289" s="69"/>
      <c r="AI289" s="69"/>
      <c r="AJ289" s="69"/>
      <c r="AK289" s="69"/>
      <c r="AL289" s="69"/>
      <c r="AM289" s="69"/>
      <c r="AN289" s="69"/>
      <c r="AO289" s="69"/>
      <c r="AP289" s="69"/>
      <c r="AQ289" s="69"/>
      <c r="AR289" s="69"/>
      <c r="AS289" s="69"/>
      <c r="AT289" s="69"/>
      <c r="AU289" s="69"/>
      <c r="AV289" s="69"/>
      <c r="AW289" s="69"/>
      <c r="AX289" s="69"/>
      <c r="AY289" s="69"/>
      <c r="AZ289" s="69"/>
      <c r="BA289" s="69"/>
      <c r="BB289" s="69"/>
      <c r="BC289" s="69"/>
      <c r="BD289" s="69"/>
    </row>
    <row r="290" spans="1:56" s="70" customFormat="1" ht="13.8">
      <c r="A290" s="69"/>
      <c r="B290" s="69"/>
      <c r="C290" s="69"/>
      <c r="D290" s="69"/>
      <c r="E290" s="69"/>
      <c r="F290" s="69"/>
      <c r="G290" s="69"/>
      <c r="H290" s="69"/>
      <c r="I290" s="69"/>
      <c r="J290" s="69"/>
      <c r="K290" s="69"/>
      <c r="L290" s="69"/>
      <c r="M290" s="69"/>
      <c r="N290" s="69"/>
      <c r="O290" s="69"/>
      <c r="P290" s="69"/>
      <c r="Q290" s="69"/>
      <c r="R290" s="246"/>
      <c r="S290" s="246"/>
      <c r="T290" s="246"/>
      <c r="U290" s="246"/>
      <c r="V290" s="246"/>
      <c r="W290" s="246"/>
      <c r="X290" s="69"/>
      <c r="Y290" s="69"/>
      <c r="Z290" s="69"/>
      <c r="AA290" s="246"/>
      <c r="AB290" s="246"/>
      <c r="AC290" s="246"/>
      <c r="AD290" s="246"/>
      <c r="AE290" s="69"/>
      <c r="AF290" s="69"/>
      <c r="AG290" s="69"/>
      <c r="AH290" s="69"/>
      <c r="AI290" s="69"/>
      <c r="AJ290" s="69"/>
      <c r="AK290" s="69"/>
      <c r="AL290" s="69"/>
      <c r="AM290" s="69"/>
      <c r="AN290" s="69"/>
      <c r="AO290" s="69"/>
      <c r="AP290" s="69"/>
      <c r="AQ290" s="69"/>
      <c r="AR290" s="69"/>
      <c r="AS290" s="69"/>
      <c r="AT290" s="69"/>
      <c r="AU290" s="69"/>
      <c r="AV290" s="69"/>
      <c r="AW290" s="69"/>
      <c r="AX290" s="69"/>
      <c r="AY290" s="69"/>
      <c r="AZ290" s="69"/>
      <c r="BA290" s="69"/>
      <c r="BB290" s="69"/>
      <c r="BC290" s="69"/>
      <c r="BD290" s="69"/>
    </row>
    <row r="291" spans="1:56" s="70" customFormat="1" ht="13.8">
      <c r="A291" s="69"/>
      <c r="B291" s="69"/>
      <c r="C291" s="69"/>
      <c r="D291" s="69"/>
      <c r="E291" s="69"/>
      <c r="F291" s="69"/>
      <c r="G291" s="69"/>
      <c r="H291" s="69"/>
      <c r="I291" s="69"/>
      <c r="J291" s="69"/>
      <c r="K291" s="69"/>
      <c r="L291" s="69"/>
      <c r="M291" s="69"/>
      <c r="N291" s="69"/>
      <c r="O291" s="69"/>
      <c r="P291" s="69"/>
      <c r="Q291" s="69"/>
      <c r="R291" s="246"/>
      <c r="S291" s="246"/>
      <c r="T291" s="246"/>
      <c r="U291" s="246"/>
      <c r="V291" s="246"/>
      <c r="W291" s="246"/>
      <c r="X291" s="69"/>
      <c r="Y291" s="69"/>
      <c r="Z291" s="69"/>
      <c r="AA291" s="246"/>
      <c r="AB291" s="246"/>
      <c r="AC291" s="246"/>
      <c r="AD291" s="246"/>
      <c r="AE291" s="69"/>
      <c r="AF291" s="69"/>
      <c r="AG291" s="69"/>
      <c r="AH291" s="69"/>
      <c r="AI291" s="69"/>
      <c r="AJ291" s="69"/>
      <c r="AK291" s="69"/>
      <c r="AL291" s="69"/>
      <c r="AM291" s="69"/>
      <c r="AN291" s="69"/>
      <c r="AO291" s="69"/>
      <c r="AP291" s="69"/>
      <c r="AQ291" s="69"/>
      <c r="AR291" s="69"/>
      <c r="AS291" s="69"/>
      <c r="AT291" s="69"/>
      <c r="AU291" s="69"/>
      <c r="AV291" s="69"/>
      <c r="AW291" s="69"/>
      <c r="AX291" s="69"/>
      <c r="AY291" s="69"/>
      <c r="AZ291" s="69"/>
      <c r="BA291" s="69"/>
      <c r="BB291" s="69"/>
      <c r="BC291" s="69"/>
      <c r="BD291" s="69"/>
    </row>
    <row r="292" spans="1:56" s="70" customFormat="1" ht="13.8">
      <c r="A292" s="69"/>
      <c r="B292" s="69"/>
      <c r="C292" s="69"/>
      <c r="D292" s="69"/>
      <c r="E292" s="69"/>
      <c r="F292" s="69"/>
      <c r="G292" s="69"/>
      <c r="H292" s="69"/>
      <c r="I292" s="69"/>
      <c r="J292" s="69"/>
      <c r="K292" s="69"/>
      <c r="L292" s="69"/>
      <c r="M292" s="69"/>
      <c r="N292" s="69"/>
      <c r="O292" s="69"/>
      <c r="P292" s="69"/>
      <c r="Q292" s="69"/>
      <c r="R292" s="246"/>
      <c r="S292" s="246"/>
      <c r="T292" s="246"/>
      <c r="U292" s="246"/>
      <c r="V292" s="246"/>
      <c r="W292" s="246"/>
      <c r="X292" s="69"/>
      <c r="Y292" s="69"/>
      <c r="Z292" s="69"/>
      <c r="AA292" s="246"/>
      <c r="AB292" s="246"/>
      <c r="AC292" s="246"/>
      <c r="AD292" s="246"/>
      <c r="AE292" s="69"/>
      <c r="AF292" s="69"/>
      <c r="AG292" s="69"/>
      <c r="AH292" s="69"/>
      <c r="AI292" s="69"/>
      <c r="AJ292" s="69"/>
      <c r="AK292" s="69"/>
      <c r="AL292" s="69"/>
      <c r="AM292" s="69"/>
      <c r="AN292" s="69"/>
      <c r="AO292" s="69"/>
      <c r="AP292" s="69"/>
      <c r="AQ292" s="69"/>
      <c r="AR292" s="69"/>
      <c r="AS292" s="69"/>
      <c r="AT292" s="69"/>
      <c r="AU292" s="69"/>
      <c r="AV292" s="69"/>
      <c r="AW292" s="69"/>
      <c r="AX292" s="69"/>
      <c r="AY292" s="69"/>
      <c r="AZ292" s="69"/>
      <c r="BA292" s="69"/>
      <c r="BB292" s="69"/>
      <c r="BC292" s="69"/>
      <c r="BD292" s="69"/>
    </row>
    <row r="293" spans="1:56" s="70" customFormat="1" ht="13.8">
      <c r="A293" s="69"/>
      <c r="B293" s="69"/>
      <c r="C293" s="69"/>
      <c r="D293" s="69"/>
      <c r="E293" s="69"/>
      <c r="F293" s="69"/>
      <c r="G293" s="69"/>
      <c r="H293" s="69"/>
      <c r="I293" s="69"/>
      <c r="J293" s="69"/>
      <c r="K293" s="69"/>
      <c r="L293" s="69"/>
      <c r="M293" s="69"/>
      <c r="N293" s="69"/>
      <c r="O293" s="69"/>
      <c r="P293" s="69"/>
      <c r="Q293" s="69"/>
      <c r="R293" s="246"/>
      <c r="S293" s="246"/>
      <c r="T293" s="246"/>
      <c r="U293" s="246"/>
      <c r="V293" s="246"/>
      <c r="W293" s="246"/>
      <c r="X293" s="69"/>
      <c r="Y293" s="69"/>
      <c r="Z293" s="69"/>
      <c r="AA293" s="246"/>
      <c r="AB293" s="246"/>
      <c r="AC293" s="246"/>
      <c r="AD293" s="246"/>
      <c r="AE293" s="69"/>
      <c r="AF293" s="69"/>
      <c r="AG293" s="69"/>
      <c r="AH293" s="69"/>
      <c r="AI293" s="69"/>
      <c r="AJ293" s="69"/>
      <c r="AK293" s="69"/>
      <c r="AL293" s="69"/>
      <c r="AM293" s="69"/>
      <c r="AN293" s="69"/>
      <c r="AO293" s="69"/>
      <c r="AP293" s="69"/>
      <c r="AQ293" s="69"/>
      <c r="AR293" s="69"/>
      <c r="AS293" s="69"/>
      <c r="AT293" s="69"/>
      <c r="AU293" s="69"/>
      <c r="AV293" s="69"/>
      <c r="AW293" s="69"/>
      <c r="AX293" s="69"/>
      <c r="AY293" s="69"/>
      <c r="AZ293" s="69"/>
      <c r="BA293" s="69"/>
      <c r="BB293" s="69"/>
      <c r="BC293" s="69"/>
      <c r="BD293" s="69"/>
    </row>
    <row r="294" spans="1:56" s="70" customFormat="1" ht="13.8">
      <c r="A294" s="69"/>
      <c r="B294" s="69"/>
      <c r="C294" s="69"/>
      <c r="D294" s="69"/>
      <c r="E294" s="69"/>
      <c r="F294" s="69"/>
      <c r="G294" s="69"/>
      <c r="H294" s="69"/>
      <c r="I294" s="69"/>
      <c r="J294" s="69"/>
      <c r="K294" s="69"/>
      <c r="L294" s="69"/>
      <c r="M294" s="69"/>
      <c r="N294" s="69"/>
      <c r="O294" s="69"/>
      <c r="P294" s="69"/>
      <c r="Q294" s="69"/>
      <c r="R294" s="246"/>
      <c r="S294" s="246"/>
      <c r="T294" s="246"/>
      <c r="U294" s="246"/>
      <c r="V294" s="246"/>
      <c r="W294" s="246"/>
      <c r="X294" s="69"/>
      <c r="Y294" s="69"/>
      <c r="Z294" s="69"/>
      <c r="AA294" s="246"/>
      <c r="AB294" s="246"/>
      <c r="AC294" s="246"/>
      <c r="AD294" s="246"/>
      <c r="AE294" s="69"/>
      <c r="AF294" s="69"/>
      <c r="AG294" s="69"/>
      <c r="AH294" s="69"/>
      <c r="AI294" s="69"/>
      <c r="AJ294" s="69"/>
      <c r="AK294" s="69"/>
      <c r="AL294" s="69"/>
      <c r="AM294" s="69"/>
      <c r="AN294" s="69"/>
      <c r="AO294" s="69"/>
      <c r="AP294" s="69"/>
      <c r="AQ294" s="69"/>
      <c r="AR294" s="69"/>
      <c r="AS294" s="69"/>
      <c r="AT294" s="69"/>
      <c r="AU294" s="69"/>
      <c r="AV294" s="69"/>
      <c r="AW294" s="69"/>
      <c r="AX294" s="69"/>
      <c r="AY294" s="69"/>
      <c r="AZ294" s="69"/>
      <c r="BA294" s="69"/>
      <c r="BB294" s="69"/>
      <c r="BC294" s="69"/>
      <c r="BD294" s="69"/>
    </row>
    <row r="295" spans="1:56" s="70" customFormat="1" ht="13.8">
      <c r="A295" s="69"/>
      <c r="B295" s="69"/>
      <c r="C295" s="69"/>
      <c r="D295" s="69"/>
      <c r="E295" s="69"/>
      <c r="F295" s="69"/>
      <c r="G295" s="69"/>
      <c r="H295" s="69"/>
      <c r="I295" s="69"/>
      <c r="J295" s="69"/>
      <c r="K295" s="69"/>
      <c r="L295" s="69"/>
      <c r="M295" s="69"/>
      <c r="N295" s="69"/>
      <c r="O295" s="69"/>
      <c r="P295" s="69"/>
      <c r="Q295" s="69"/>
      <c r="R295" s="246"/>
      <c r="S295" s="246"/>
      <c r="T295" s="246"/>
      <c r="U295" s="246"/>
      <c r="V295" s="246"/>
      <c r="W295" s="246"/>
      <c r="X295" s="69"/>
      <c r="Y295" s="69"/>
      <c r="Z295" s="69"/>
      <c r="AA295" s="246"/>
      <c r="AB295" s="246"/>
      <c r="AC295" s="246"/>
      <c r="AD295" s="246"/>
      <c r="AE295" s="69"/>
      <c r="AF295" s="69"/>
      <c r="AG295" s="69"/>
      <c r="AH295" s="69"/>
      <c r="AI295" s="69"/>
      <c r="AJ295" s="69"/>
      <c r="AK295" s="69"/>
      <c r="AL295" s="69"/>
      <c r="AM295" s="69"/>
      <c r="AN295" s="69"/>
      <c r="AO295" s="69"/>
      <c r="AP295" s="69"/>
      <c r="AQ295" s="69"/>
      <c r="AR295" s="69"/>
      <c r="AS295" s="69"/>
      <c r="AT295" s="69"/>
      <c r="AU295" s="69"/>
      <c r="AV295" s="69"/>
      <c r="AW295" s="69"/>
      <c r="AX295" s="69"/>
      <c r="AY295" s="69"/>
      <c r="AZ295" s="69"/>
      <c r="BA295" s="69"/>
      <c r="BB295" s="69"/>
      <c r="BC295" s="69"/>
      <c r="BD295" s="69"/>
    </row>
    <row r="296" spans="1:56" s="70" customFormat="1" ht="13.8">
      <c r="A296" s="69"/>
      <c r="B296" s="69"/>
      <c r="C296" s="69"/>
      <c r="D296" s="69"/>
      <c r="E296" s="69"/>
      <c r="F296" s="69"/>
      <c r="G296" s="69"/>
      <c r="H296" s="69"/>
      <c r="I296" s="69"/>
      <c r="J296" s="69"/>
      <c r="K296" s="69"/>
      <c r="L296" s="69"/>
      <c r="M296" s="69"/>
      <c r="N296" s="69"/>
      <c r="O296" s="69"/>
      <c r="P296" s="69"/>
      <c r="Q296" s="69"/>
      <c r="R296" s="246"/>
      <c r="S296" s="246"/>
      <c r="T296" s="246"/>
      <c r="U296" s="246"/>
      <c r="V296" s="246"/>
      <c r="W296" s="246"/>
      <c r="X296" s="69"/>
      <c r="Y296" s="69"/>
      <c r="Z296" s="69"/>
      <c r="AA296" s="246"/>
      <c r="AB296" s="246"/>
      <c r="AC296" s="246"/>
      <c r="AD296" s="246"/>
      <c r="AE296" s="69"/>
      <c r="AF296" s="69"/>
      <c r="AG296" s="69"/>
      <c r="AH296" s="69"/>
      <c r="AI296" s="69"/>
      <c r="AJ296" s="69"/>
      <c r="AK296" s="69"/>
      <c r="AL296" s="69"/>
      <c r="AM296" s="69"/>
      <c r="AN296" s="69"/>
      <c r="AO296" s="69"/>
      <c r="AP296" s="69"/>
      <c r="AQ296" s="69"/>
      <c r="AR296" s="69"/>
      <c r="AS296" s="69"/>
      <c r="AT296" s="69"/>
      <c r="AU296" s="69"/>
      <c r="AV296" s="69"/>
      <c r="AW296" s="69"/>
      <c r="AX296" s="69"/>
      <c r="AY296" s="69"/>
      <c r="AZ296" s="69"/>
      <c r="BA296" s="69"/>
      <c r="BB296" s="69"/>
      <c r="BC296" s="69"/>
      <c r="BD296" s="69"/>
    </row>
    <row r="297" spans="1:56" s="70" customFormat="1" ht="13.8">
      <c r="A297" s="69"/>
      <c r="B297" s="69"/>
      <c r="C297" s="69"/>
      <c r="D297" s="69"/>
      <c r="E297" s="69"/>
      <c r="F297" s="69"/>
      <c r="G297" s="69"/>
      <c r="H297" s="69"/>
      <c r="I297" s="69"/>
      <c r="J297" s="69"/>
      <c r="K297" s="69"/>
      <c r="L297" s="69"/>
      <c r="M297" s="69"/>
      <c r="N297" s="69"/>
      <c r="O297" s="69"/>
      <c r="P297" s="69"/>
      <c r="Q297" s="69"/>
      <c r="R297" s="246"/>
      <c r="S297" s="246"/>
      <c r="T297" s="246"/>
      <c r="U297" s="246"/>
      <c r="V297" s="246"/>
      <c r="W297" s="246"/>
      <c r="X297" s="69"/>
      <c r="Y297" s="69"/>
      <c r="Z297" s="69"/>
      <c r="AA297" s="246"/>
      <c r="AB297" s="246"/>
      <c r="AC297" s="246"/>
      <c r="AD297" s="246"/>
      <c r="AE297" s="69"/>
      <c r="AF297" s="69"/>
      <c r="AG297" s="69"/>
      <c r="AH297" s="69"/>
      <c r="AI297" s="69"/>
      <c r="AJ297" s="69"/>
      <c r="AK297" s="69"/>
      <c r="AL297" s="69"/>
      <c r="AM297" s="69"/>
      <c r="AN297" s="69"/>
      <c r="AO297" s="69"/>
      <c r="AP297" s="69"/>
      <c r="AQ297" s="69"/>
      <c r="AR297" s="69"/>
      <c r="AS297" s="69"/>
      <c r="AT297" s="69"/>
      <c r="AU297" s="69"/>
      <c r="AV297" s="69"/>
      <c r="AW297" s="69"/>
      <c r="AX297" s="69"/>
      <c r="AY297" s="69"/>
      <c r="AZ297" s="69"/>
      <c r="BA297" s="69"/>
      <c r="BB297" s="69"/>
      <c r="BC297" s="69"/>
      <c r="BD297" s="69"/>
    </row>
    <row r="298" spans="1:56" s="70" customFormat="1" ht="13.8">
      <c r="A298" s="69"/>
      <c r="B298" s="69"/>
      <c r="C298" s="69"/>
      <c r="D298" s="69"/>
      <c r="E298" s="69"/>
      <c r="F298" s="69"/>
      <c r="G298" s="69"/>
      <c r="H298" s="69"/>
      <c r="I298" s="69"/>
      <c r="J298" s="69"/>
      <c r="K298" s="69"/>
      <c r="L298" s="69"/>
      <c r="M298" s="69"/>
      <c r="N298" s="69"/>
      <c r="O298" s="69"/>
      <c r="P298" s="69"/>
      <c r="Q298" s="69"/>
      <c r="R298" s="246"/>
      <c r="S298" s="246"/>
      <c r="T298" s="246"/>
      <c r="U298" s="246"/>
      <c r="V298" s="246"/>
      <c r="W298" s="246"/>
      <c r="X298" s="69"/>
      <c r="Y298" s="69"/>
      <c r="Z298" s="69"/>
      <c r="AA298" s="246"/>
      <c r="AB298" s="246"/>
      <c r="AC298" s="246"/>
      <c r="AD298" s="246"/>
      <c r="AE298" s="69"/>
      <c r="AF298" s="69"/>
      <c r="AG298" s="69"/>
      <c r="AH298" s="69"/>
      <c r="AI298" s="69"/>
      <c r="AJ298" s="69"/>
      <c r="AK298" s="69"/>
      <c r="AL298" s="69"/>
      <c r="AM298" s="69"/>
      <c r="AN298" s="69"/>
      <c r="AO298" s="69"/>
      <c r="AP298" s="69"/>
      <c r="AQ298" s="69"/>
      <c r="AR298" s="69"/>
      <c r="AS298" s="69"/>
      <c r="AT298" s="69"/>
      <c r="AU298" s="69"/>
      <c r="AV298" s="69"/>
      <c r="AW298" s="69"/>
      <c r="AX298" s="69"/>
      <c r="AY298" s="69"/>
      <c r="AZ298" s="69"/>
      <c r="BA298" s="69"/>
      <c r="BB298" s="69"/>
      <c r="BC298" s="69"/>
      <c r="BD298" s="69"/>
    </row>
    <row r="299" spans="1:56" s="70" customFormat="1" ht="13.8">
      <c r="A299" s="69"/>
      <c r="B299" s="69"/>
      <c r="C299" s="69"/>
      <c r="D299" s="69"/>
      <c r="E299" s="69"/>
      <c r="F299" s="69"/>
      <c r="G299" s="69"/>
      <c r="H299" s="69"/>
      <c r="I299" s="69"/>
      <c r="J299" s="69"/>
      <c r="K299" s="69"/>
      <c r="L299" s="69"/>
      <c r="M299" s="69"/>
      <c r="N299" s="69"/>
      <c r="O299" s="69"/>
      <c r="P299" s="69"/>
      <c r="Q299" s="69"/>
      <c r="R299" s="246"/>
      <c r="S299" s="246"/>
      <c r="T299" s="246"/>
      <c r="U299" s="246"/>
      <c r="V299" s="246"/>
      <c r="W299" s="246"/>
      <c r="X299" s="69"/>
      <c r="Y299" s="69"/>
      <c r="Z299" s="69"/>
      <c r="AA299" s="246"/>
      <c r="AB299" s="246"/>
      <c r="AC299" s="246"/>
      <c r="AD299" s="246"/>
      <c r="AE299" s="69"/>
      <c r="AF299" s="69"/>
      <c r="AG299" s="69"/>
      <c r="AH299" s="69"/>
      <c r="AI299" s="69"/>
      <c r="AJ299" s="69"/>
      <c r="AK299" s="69"/>
      <c r="AL299" s="69"/>
      <c r="AM299" s="69"/>
      <c r="AN299" s="69"/>
      <c r="AO299" s="69"/>
      <c r="AP299" s="69"/>
      <c r="AQ299" s="69"/>
      <c r="AR299" s="69"/>
      <c r="AS299" s="69"/>
      <c r="AT299" s="69"/>
      <c r="AU299" s="69"/>
      <c r="AV299" s="69"/>
      <c r="AW299" s="69"/>
      <c r="AX299" s="69"/>
      <c r="AY299" s="69"/>
      <c r="AZ299" s="69"/>
      <c r="BA299" s="69"/>
      <c r="BB299" s="69"/>
      <c r="BC299" s="69"/>
      <c r="BD299" s="69"/>
    </row>
    <row r="300" spans="1:56" s="70" customFormat="1" ht="13.8">
      <c r="A300" s="69"/>
      <c r="B300" s="69"/>
      <c r="C300" s="69"/>
      <c r="D300" s="69"/>
      <c r="E300" s="69"/>
      <c r="F300" s="69"/>
      <c r="G300" s="69"/>
      <c r="H300" s="69"/>
      <c r="I300" s="69"/>
      <c r="J300" s="69"/>
      <c r="K300" s="69"/>
      <c r="L300" s="69"/>
      <c r="M300" s="69"/>
      <c r="N300" s="69"/>
      <c r="O300" s="69"/>
      <c r="P300" s="69"/>
      <c r="Q300" s="69"/>
      <c r="R300" s="246"/>
      <c r="S300" s="246"/>
      <c r="T300" s="246"/>
      <c r="U300" s="246"/>
      <c r="V300" s="246"/>
      <c r="W300" s="246"/>
      <c r="X300" s="69"/>
      <c r="Y300" s="69"/>
      <c r="Z300" s="69"/>
      <c r="AA300" s="246"/>
      <c r="AB300" s="246"/>
      <c r="AC300" s="246"/>
      <c r="AD300" s="246"/>
      <c r="AE300" s="69"/>
      <c r="AF300" s="69"/>
      <c r="AG300" s="69"/>
      <c r="AH300" s="69"/>
      <c r="AI300" s="69"/>
      <c r="AJ300" s="69"/>
      <c r="AK300" s="69"/>
      <c r="AL300" s="69"/>
      <c r="AM300" s="69"/>
      <c r="AN300" s="69"/>
      <c r="AO300" s="69"/>
      <c r="AP300" s="69"/>
      <c r="AQ300" s="69"/>
      <c r="AR300" s="69"/>
      <c r="AS300" s="69"/>
      <c r="AT300" s="69"/>
      <c r="AU300" s="69"/>
      <c r="AV300" s="69"/>
      <c r="AW300" s="69"/>
      <c r="AX300" s="69"/>
      <c r="AY300" s="69"/>
      <c r="AZ300" s="69"/>
      <c r="BA300" s="69"/>
      <c r="BB300" s="69"/>
      <c r="BC300" s="69"/>
      <c r="BD300" s="69"/>
    </row>
    <row r="301" spans="1:56" s="70" customFormat="1" ht="13.8">
      <c r="A301" s="69"/>
      <c r="B301" s="69"/>
      <c r="C301" s="69"/>
      <c r="D301" s="69"/>
      <c r="E301" s="69"/>
      <c r="F301" s="69"/>
      <c r="G301" s="69"/>
      <c r="H301" s="69"/>
      <c r="I301" s="69"/>
      <c r="J301" s="69"/>
      <c r="K301" s="69"/>
      <c r="L301" s="69"/>
      <c r="M301" s="69"/>
      <c r="N301" s="69"/>
      <c r="O301" s="69"/>
      <c r="P301" s="69"/>
      <c r="Q301" s="69"/>
      <c r="R301" s="246"/>
      <c r="S301" s="246"/>
      <c r="T301" s="246"/>
      <c r="U301" s="246"/>
      <c r="V301" s="246"/>
      <c r="W301" s="246"/>
      <c r="X301" s="69"/>
      <c r="Y301" s="69"/>
      <c r="Z301" s="69"/>
      <c r="AA301" s="246"/>
      <c r="AB301" s="246"/>
      <c r="AC301" s="246"/>
      <c r="AD301" s="246"/>
      <c r="AE301" s="69"/>
      <c r="AF301" s="69"/>
      <c r="AG301" s="69"/>
      <c r="AH301" s="69"/>
      <c r="AI301" s="69"/>
      <c r="AJ301" s="69"/>
      <c r="AK301" s="69"/>
      <c r="AL301" s="69"/>
      <c r="AM301" s="69"/>
      <c r="AN301" s="69"/>
      <c r="AO301" s="69"/>
      <c r="AP301" s="69"/>
      <c r="AQ301" s="69"/>
      <c r="AR301" s="69"/>
      <c r="AS301" s="69"/>
      <c r="AT301" s="69"/>
      <c r="AU301" s="69"/>
      <c r="AV301" s="69"/>
      <c r="AW301" s="69"/>
      <c r="AX301" s="69"/>
      <c r="AY301" s="69"/>
      <c r="AZ301" s="69"/>
      <c r="BA301" s="69"/>
      <c r="BB301" s="69"/>
      <c r="BC301" s="69"/>
      <c r="BD301" s="69"/>
    </row>
    <row r="302" spans="1:56" s="70" customFormat="1" ht="13.8">
      <c r="A302" s="69"/>
      <c r="B302" s="69"/>
      <c r="C302" s="69"/>
      <c r="D302" s="69"/>
      <c r="E302" s="69"/>
      <c r="F302" s="69"/>
      <c r="G302" s="69"/>
      <c r="H302" s="69"/>
      <c r="I302" s="69"/>
      <c r="J302" s="69"/>
      <c r="K302" s="69"/>
      <c r="L302" s="69"/>
      <c r="M302" s="69"/>
      <c r="N302" s="69"/>
      <c r="O302" s="69"/>
      <c r="P302" s="69"/>
      <c r="Q302" s="69"/>
      <c r="R302" s="246"/>
      <c r="S302" s="246"/>
      <c r="T302" s="246"/>
      <c r="U302" s="246"/>
      <c r="V302" s="246"/>
      <c r="W302" s="246"/>
      <c r="X302" s="69"/>
      <c r="Y302" s="69"/>
      <c r="Z302" s="69"/>
      <c r="AA302" s="246"/>
      <c r="AB302" s="246"/>
      <c r="AC302" s="246"/>
      <c r="AD302" s="246"/>
      <c r="AE302" s="69"/>
      <c r="AF302" s="69"/>
      <c r="AG302" s="69"/>
      <c r="AH302" s="69"/>
      <c r="AI302" s="69"/>
      <c r="AJ302" s="69"/>
      <c r="AK302" s="69"/>
      <c r="AL302" s="69"/>
      <c r="AM302" s="69"/>
      <c r="AN302" s="69"/>
      <c r="AO302" s="69"/>
      <c r="AP302" s="69"/>
      <c r="AQ302" s="69"/>
      <c r="AR302" s="69"/>
      <c r="AS302" s="69"/>
      <c r="AT302" s="69"/>
      <c r="AU302" s="69"/>
      <c r="AV302" s="69"/>
      <c r="AW302" s="69"/>
      <c r="AX302" s="69"/>
      <c r="AY302" s="69"/>
      <c r="AZ302" s="69"/>
      <c r="BA302" s="69"/>
      <c r="BB302" s="69"/>
      <c r="BC302" s="69"/>
      <c r="BD302" s="69"/>
    </row>
    <row r="303" spans="1:56" s="70" customFormat="1" ht="13.8">
      <c r="A303" s="69"/>
      <c r="B303" s="69"/>
      <c r="C303" s="69"/>
      <c r="D303" s="69"/>
      <c r="E303" s="69"/>
      <c r="F303" s="69"/>
      <c r="G303" s="69"/>
      <c r="H303" s="69"/>
      <c r="I303" s="69"/>
      <c r="J303" s="69"/>
      <c r="K303" s="69"/>
      <c r="L303" s="69"/>
      <c r="M303" s="69"/>
      <c r="N303" s="69"/>
      <c r="O303" s="69"/>
      <c r="P303" s="69"/>
      <c r="Q303" s="69"/>
      <c r="R303" s="246"/>
      <c r="S303" s="246"/>
      <c r="T303" s="246"/>
      <c r="U303" s="246"/>
      <c r="V303" s="246"/>
      <c r="W303" s="246"/>
      <c r="X303" s="69"/>
      <c r="Y303" s="69"/>
      <c r="Z303" s="69"/>
      <c r="AA303" s="246"/>
      <c r="AB303" s="246"/>
      <c r="AC303" s="246"/>
      <c r="AD303" s="246"/>
      <c r="AE303" s="69"/>
      <c r="AF303" s="69"/>
      <c r="AG303" s="69"/>
      <c r="AH303" s="69"/>
      <c r="AI303" s="69"/>
      <c r="AJ303" s="69"/>
      <c r="AK303" s="69"/>
      <c r="AL303" s="69"/>
      <c r="AM303" s="69"/>
      <c r="AN303" s="69"/>
      <c r="AO303" s="69"/>
      <c r="AP303" s="69"/>
      <c r="AQ303" s="69"/>
      <c r="AR303" s="69"/>
      <c r="AS303" s="69"/>
      <c r="AT303" s="69"/>
      <c r="AU303" s="69"/>
      <c r="AV303" s="69"/>
      <c r="AW303" s="69"/>
      <c r="AX303" s="69"/>
      <c r="AY303" s="69"/>
      <c r="AZ303" s="69"/>
      <c r="BA303" s="69"/>
      <c r="BB303" s="69"/>
      <c r="BC303" s="69"/>
      <c r="BD303" s="69"/>
    </row>
    <row r="304" spans="1:56" s="70" customFormat="1" ht="13.8">
      <c r="A304" s="69"/>
      <c r="B304" s="69"/>
      <c r="C304" s="69"/>
      <c r="D304" s="69"/>
      <c r="E304" s="69"/>
      <c r="F304" s="69"/>
      <c r="G304" s="69"/>
      <c r="H304" s="69"/>
      <c r="I304" s="69"/>
      <c r="J304" s="69"/>
      <c r="K304" s="69"/>
      <c r="L304" s="69"/>
      <c r="M304" s="69"/>
      <c r="N304" s="69"/>
      <c r="O304" s="69"/>
      <c r="P304" s="69"/>
      <c r="Q304" s="69"/>
      <c r="R304" s="246"/>
      <c r="S304" s="246"/>
      <c r="T304" s="246"/>
      <c r="U304" s="246"/>
      <c r="V304" s="246"/>
      <c r="W304" s="246"/>
      <c r="X304" s="69"/>
      <c r="Y304" s="69"/>
      <c r="Z304" s="69"/>
      <c r="AA304" s="246"/>
      <c r="AB304" s="246"/>
      <c r="AC304" s="246"/>
      <c r="AD304" s="246"/>
      <c r="AE304" s="69"/>
      <c r="AF304" s="69"/>
      <c r="AG304" s="69"/>
      <c r="AH304" s="69"/>
      <c r="AI304" s="69"/>
      <c r="AJ304" s="69"/>
      <c r="AK304" s="69"/>
      <c r="AL304" s="69"/>
      <c r="AM304" s="69"/>
      <c r="AN304" s="69"/>
      <c r="AO304" s="69"/>
      <c r="AP304" s="69"/>
      <c r="AQ304" s="69"/>
      <c r="AR304" s="69"/>
      <c r="AS304" s="69"/>
      <c r="AT304" s="69"/>
      <c r="AU304" s="69"/>
      <c r="AV304" s="69"/>
      <c r="AW304" s="69"/>
      <c r="AX304" s="69"/>
      <c r="AY304" s="69"/>
      <c r="AZ304" s="69"/>
      <c r="BA304" s="69"/>
      <c r="BB304" s="69"/>
      <c r="BC304" s="69"/>
      <c r="BD304" s="69"/>
    </row>
    <row r="305" spans="1:56" s="70" customFormat="1" ht="13.8">
      <c r="A305" s="69"/>
      <c r="B305" s="69"/>
      <c r="C305" s="69"/>
      <c r="D305" s="69"/>
      <c r="E305" s="69"/>
      <c r="F305" s="69"/>
      <c r="G305" s="69"/>
      <c r="H305" s="69"/>
      <c r="I305" s="69"/>
      <c r="J305" s="69"/>
      <c r="K305" s="69"/>
      <c r="L305" s="69"/>
      <c r="M305" s="69"/>
      <c r="N305" s="69"/>
      <c r="O305" s="69"/>
      <c r="P305" s="69"/>
      <c r="Q305" s="69"/>
      <c r="R305" s="246"/>
      <c r="S305" s="246"/>
      <c r="T305" s="246"/>
      <c r="U305" s="246"/>
      <c r="V305" s="246"/>
      <c r="W305" s="246"/>
      <c r="X305" s="69"/>
      <c r="Y305" s="69"/>
      <c r="Z305" s="69"/>
      <c r="AA305" s="246"/>
      <c r="AB305" s="246"/>
      <c r="AC305" s="246"/>
      <c r="AD305" s="246"/>
      <c r="AE305" s="69"/>
      <c r="AF305" s="69"/>
      <c r="AG305" s="69"/>
      <c r="AH305" s="69"/>
      <c r="AI305" s="69"/>
      <c r="AJ305" s="69"/>
      <c r="AK305" s="69"/>
      <c r="AL305" s="69"/>
      <c r="AM305" s="69"/>
      <c r="AN305" s="69"/>
      <c r="AO305" s="69"/>
      <c r="AP305" s="69"/>
      <c r="AQ305" s="69"/>
      <c r="AR305" s="69"/>
      <c r="AS305" s="69"/>
      <c r="AT305" s="69"/>
      <c r="AU305" s="69"/>
      <c r="AV305" s="69"/>
      <c r="AW305" s="69"/>
      <c r="AX305" s="69"/>
      <c r="AY305" s="69"/>
      <c r="AZ305" s="69"/>
      <c r="BA305" s="69"/>
      <c r="BB305" s="69"/>
      <c r="BC305" s="69"/>
      <c r="BD305" s="69"/>
    </row>
    <row r="306" spans="1:56" s="70" customFormat="1" ht="13.8">
      <c r="A306" s="69"/>
      <c r="B306" s="69"/>
      <c r="C306" s="69"/>
      <c r="D306" s="69"/>
      <c r="E306" s="69"/>
      <c r="F306" s="69"/>
      <c r="G306" s="69"/>
      <c r="H306" s="69"/>
      <c r="I306" s="69"/>
      <c r="J306" s="69"/>
      <c r="K306" s="69"/>
      <c r="L306" s="69"/>
      <c r="M306" s="69"/>
      <c r="N306" s="69"/>
      <c r="O306" s="69"/>
      <c r="P306" s="69"/>
      <c r="Q306" s="69"/>
      <c r="R306" s="246"/>
      <c r="S306" s="246"/>
      <c r="T306" s="246"/>
      <c r="U306" s="246"/>
      <c r="V306" s="246"/>
      <c r="W306" s="246"/>
      <c r="X306" s="69"/>
      <c r="Y306" s="69"/>
      <c r="Z306" s="69"/>
      <c r="AA306" s="246"/>
      <c r="AB306" s="246"/>
      <c r="AC306" s="246"/>
      <c r="AD306" s="246"/>
      <c r="AE306" s="69"/>
      <c r="AF306" s="69"/>
      <c r="AG306" s="69"/>
      <c r="AH306" s="69"/>
      <c r="AI306" s="69"/>
      <c r="AJ306" s="69"/>
      <c r="AK306" s="69"/>
      <c r="AL306" s="69"/>
      <c r="AM306" s="69"/>
      <c r="AN306" s="69"/>
      <c r="AO306" s="69"/>
      <c r="AP306" s="69"/>
      <c r="AQ306" s="69"/>
      <c r="AR306" s="69"/>
      <c r="AS306" s="69"/>
      <c r="AT306" s="69"/>
      <c r="AU306" s="69"/>
      <c r="AV306" s="69"/>
      <c r="AW306" s="69"/>
      <c r="AX306" s="69"/>
      <c r="AY306" s="69"/>
      <c r="AZ306" s="69"/>
      <c r="BA306" s="69"/>
      <c r="BB306" s="69"/>
      <c r="BC306" s="69"/>
      <c r="BD306" s="69"/>
    </row>
    <row r="307" spans="1:56" s="70" customFormat="1" ht="13.8">
      <c r="A307" s="69"/>
      <c r="B307" s="69"/>
      <c r="C307" s="69"/>
      <c r="D307" s="69"/>
      <c r="E307" s="69"/>
      <c r="F307" s="69"/>
      <c r="G307" s="69"/>
      <c r="H307" s="69"/>
      <c r="I307" s="69"/>
      <c r="J307" s="69"/>
      <c r="K307" s="69"/>
      <c r="L307" s="69"/>
      <c r="M307" s="69"/>
      <c r="N307" s="69"/>
      <c r="O307" s="69"/>
      <c r="P307" s="69"/>
      <c r="Q307" s="69"/>
      <c r="R307" s="246"/>
      <c r="S307" s="246"/>
      <c r="T307" s="246"/>
      <c r="U307" s="246"/>
      <c r="V307" s="246"/>
      <c r="W307" s="246"/>
      <c r="X307" s="69"/>
      <c r="Y307" s="69"/>
      <c r="Z307" s="69"/>
      <c r="AA307" s="246"/>
      <c r="AB307" s="246"/>
      <c r="AC307" s="246"/>
      <c r="AD307" s="246"/>
      <c r="AE307" s="69"/>
      <c r="AF307" s="69"/>
      <c r="AG307" s="69"/>
      <c r="AH307" s="69"/>
      <c r="AI307" s="69"/>
      <c r="AJ307" s="69"/>
      <c r="AK307" s="69"/>
      <c r="AL307" s="69"/>
      <c r="AM307" s="69"/>
      <c r="AN307" s="69"/>
      <c r="AO307" s="69"/>
      <c r="AP307" s="69"/>
      <c r="AQ307" s="69"/>
      <c r="AR307" s="69"/>
      <c r="AS307" s="69"/>
      <c r="AT307" s="69"/>
      <c r="AU307" s="69"/>
      <c r="AV307" s="69"/>
      <c r="AW307" s="69"/>
      <c r="AX307" s="69"/>
      <c r="AY307" s="69"/>
      <c r="AZ307" s="69"/>
      <c r="BA307" s="69"/>
      <c r="BB307" s="69"/>
      <c r="BC307" s="69"/>
      <c r="BD307" s="69"/>
    </row>
    <row r="308" spans="1:56" s="70" customFormat="1" ht="13.8">
      <c r="A308" s="69"/>
      <c r="B308" s="69"/>
      <c r="C308" s="69"/>
      <c r="D308" s="69"/>
      <c r="E308" s="69"/>
      <c r="F308" s="69"/>
      <c r="G308" s="69"/>
      <c r="H308" s="69"/>
      <c r="I308" s="69"/>
      <c r="J308" s="69"/>
      <c r="K308" s="69"/>
      <c r="L308" s="69"/>
      <c r="M308" s="69"/>
      <c r="N308" s="69"/>
      <c r="O308" s="69"/>
      <c r="P308" s="69"/>
      <c r="Q308" s="69"/>
      <c r="R308" s="246"/>
      <c r="S308" s="246"/>
      <c r="T308" s="246"/>
      <c r="U308" s="246"/>
      <c r="V308" s="246"/>
      <c r="W308" s="246"/>
      <c r="X308" s="69"/>
      <c r="Y308" s="69"/>
      <c r="Z308" s="69"/>
      <c r="AA308" s="246"/>
      <c r="AB308" s="246"/>
      <c r="AC308" s="246"/>
      <c r="AD308" s="246"/>
      <c r="AE308" s="69"/>
      <c r="AF308" s="69"/>
      <c r="AG308" s="69"/>
      <c r="AH308" s="69"/>
      <c r="AI308" s="69"/>
      <c r="AJ308" s="69"/>
      <c r="AK308" s="69"/>
      <c r="AL308" s="69"/>
      <c r="AM308" s="69"/>
      <c r="AN308" s="69"/>
      <c r="AO308" s="69"/>
      <c r="AP308" s="69"/>
      <c r="AQ308" s="69"/>
      <c r="AR308" s="69"/>
      <c r="AS308" s="69"/>
      <c r="AT308" s="69"/>
      <c r="AU308" s="69"/>
      <c r="AV308" s="69"/>
      <c r="AW308" s="69"/>
      <c r="AX308" s="69"/>
      <c r="AY308" s="69"/>
      <c r="AZ308" s="69"/>
      <c r="BA308" s="69"/>
      <c r="BB308" s="69"/>
      <c r="BC308" s="69"/>
      <c r="BD308" s="69"/>
    </row>
    <row r="309" spans="1:56" s="70" customFormat="1" ht="13.8">
      <c r="A309" s="69"/>
      <c r="B309" s="69"/>
      <c r="C309" s="69"/>
      <c r="D309" s="69"/>
      <c r="E309" s="69"/>
      <c r="F309" s="69"/>
      <c r="G309" s="69"/>
      <c r="H309" s="69"/>
      <c r="I309" s="69"/>
      <c r="J309" s="69"/>
      <c r="K309" s="69"/>
      <c r="L309" s="69"/>
      <c r="M309" s="69"/>
      <c r="N309" s="69"/>
      <c r="O309" s="69"/>
      <c r="P309" s="69"/>
      <c r="Q309" s="69"/>
      <c r="R309" s="246"/>
      <c r="S309" s="246"/>
      <c r="T309" s="246"/>
      <c r="U309" s="246"/>
      <c r="V309" s="246"/>
      <c r="W309" s="246"/>
      <c r="X309" s="69"/>
      <c r="Y309" s="69"/>
      <c r="Z309" s="69"/>
      <c r="AA309" s="246"/>
      <c r="AB309" s="246"/>
      <c r="AC309" s="246"/>
      <c r="AD309" s="246"/>
      <c r="AE309" s="69"/>
      <c r="AF309" s="69"/>
      <c r="AG309" s="69"/>
      <c r="AH309" s="69"/>
      <c r="AI309" s="69"/>
      <c r="AJ309" s="69"/>
      <c r="AK309" s="69"/>
      <c r="AL309" s="69"/>
      <c r="AM309" s="69"/>
      <c r="AN309" s="69"/>
      <c r="AO309" s="69"/>
      <c r="AP309" s="69"/>
      <c r="AQ309" s="69"/>
      <c r="AR309" s="69"/>
      <c r="AS309" s="69"/>
      <c r="AT309" s="69"/>
      <c r="AU309" s="69"/>
      <c r="AV309" s="69"/>
      <c r="AW309" s="69"/>
      <c r="AX309" s="69"/>
      <c r="AY309" s="69"/>
      <c r="AZ309" s="69"/>
      <c r="BA309" s="69"/>
      <c r="BB309" s="69"/>
      <c r="BC309" s="69"/>
      <c r="BD309" s="69"/>
    </row>
    <row r="310" spans="1:56" s="70" customFormat="1" ht="13.8">
      <c r="A310" s="69"/>
      <c r="B310" s="69"/>
      <c r="C310" s="69"/>
      <c r="D310" s="69"/>
      <c r="E310" s="69"/>
      <c r="F310" s="69"/>
      <c r="G310" s="69"/>
      <c r="H310" s="69"/>
      <c r="I310" s="69"/>
      <c r="J310" s="69"/>
      <c r="K310" s="69"/>
      <c r="L310" s="69"/>
      <c r="M310" s="69"/>
      <c r="N310" s="69"/>
      <c r="O310" s="69"/>
      <c r="P310" s="69"/>
      <c r="Q310" s="69"/>
      <c r="R310" s="246"/>
      <c r="S310" s="246"/>
      <c r="T310" s="246"/>
      <c r="U310" s="246"/>
      <c r="V310" s="246"/>
      <c r="W310" s="246"/>
      <c r="X310" s="69"/>
      <c r="Y310" s="69"/>
      <c r="Z310" s="69"/>
      <c r="AA310" s="246"/>
      <c r="AB310" s="246"/>
      <c r="AC310" s="246"/>
      <c r="AD310" s="246"/>
      <c r="AE310" s="69"/>
      <c r="AF310" s="69"/>
      <c r="AG310" s="69"/>
      <c r="AH310" s="69"/>
      <c r="AI310" s="69"/>
      <c r="AJ310" s="69"/>
      <c r="AK310" s="69"/>
      <c r="AL310" s="69"/>
      <c r="AM310" s="69"/>
      <c r="AN310" s="69"/>
      <c r="AO310" s="69"/>
      <c r="AP310" s="69"/>
      <c r="AQ310" s="69"/>
      <c r="AR310" s="69"/>
      <c r="AS310" s="69"/>
      <c r="AT310" s="69"/>
      <c r="AU310" s="69"/>
      <c r="AV310" s="69"/>
      <c r="AW310" s="69"/>
      <c r="AX310" s="69"/>
      <c r="AY310" s="69"/>
      <c r="AZ310" s="69"/>
      <c r="BA310" s="69"/>
      <c r="BB310" s="69"/>
      <c r="BC310" s="69"/>
      <c r="BD310" s="69"/>
    </row>
    <row r="311" spans="1:56" s="70" customFormat="1" ht="13.8">
      <c r="A311" s="69"/>
      <c r="B311" s="69"/>
      <c r="C311" s="69"/>
      <c r="D311" s="69"/>
      <c r="E311" s="69"/>
      <c r="F311" s="69"/>
      <c r="G311" s="69"/>
      <c r="H311" s="69"/>
      <c r="I311" s="69"/>
      <c r="J311" s="69"/>
      <c r="K311" s="69"/>
      <c r="L311" s="69"/>
      <c r="M311" s="69"/>
      <c r="N311" s="69"/>
      <c r="O311" s="69"/>
      <c r="P311" s="69"/>
      <c r="Q311" s="69"/>
      <c r="R311" s="246"/>
      <c r="S311" s="246"/>
      <c r="T311" s="246"/>
      <c r="U311" s="246"/>
      <c r="V311" s="246"/>
      <c r="W311" s="246"/>
      <c r="X311" s="69"/>
      <c r="Y311" s="69"/>
      <c r="Z311" s="69"/>
      <c r="AA311" s="246"/>
      <c r="AB311" s="246"/>
      <c r="AC311" s="246"/>
      <c r="AD311" s="246"/>
      <c r="AE311" s="69"/>
      <c r="AF311" s="69"/>
      <c r="AG311" s="69"/>
      <c r="AH311" s="69"/>
      <c r="AI311" s="69"/>
      <c r="AJ311" s="69"/>
      <c r="AK311" s="69"/>
      <c r="AL311" s="69"/>
      <c r="AM311" s="69"/>
      <c r="AN311" s="69"/>
      <c r="AO311" s="69"/>
      <c r="AP311" s="69"/>
      <c r="AQ311" s="69"/>
      <c r="AR311" s="69"/>
      <c r="AS311" s="69"/>
      <c r="AT311" s="69"/>
      <c r="AU311" s="69"/>
      <c r="AV311" s="69"/>
      <c r="AW311" s="69"/>
      <c r="AX311" s="69"/>
      <c r="AY311" s="69"/>
      <c r="AZ311" s="69"/>
      <c r="BA311" s="69"/>
      <c r="BB311" s="69"/>
      <c r="BC311" s="69"/>
      <c r="BD311" s="69"/>
    </row>
    <row r="312" spans="1:56" s="70" customFormat="1" ht="13.8">
      <c r="A312" s="69"/>
      <c r="B312" s="69"/>
      <c r="C312" s="69"/>
      <c r="D312" s="69"/>
      <c r="E312" s="69"/>
      <c r="F312" s="69"/>
      <c r="G312" s="69"/>
      <c r="H312" s="69"/>
      <c r="I312" s="69"/>
      <c r="J312" s="69"/>
      <c r="K312" s="69"/>
      <c r="L312" s="69"/>
      <c r="M312" s="69"/>
      <c r="N312" s="69"/>
      <c r="O312" s="69"/>
      <c r="P312" s="69"/>
      <c r="Q312" s="69"/>
      <c r="R312" s="246"/>
      <c r="S312" s="246"/>
      <c r="T312" s="246"/>
      <c r="U312" s="246"/>
      <c r="V312" s="246"/>
      <c r="W312" s="246"/>
      <c r="X312" s="69"/>
      <c r="Y312" s="69"/>
      <c r="Z312" s="69"/>
      <c r="AA312" s="246"/>
      <c r="AB312" s="246"/>
      <c r="AC312" s="246"/>
      <c r="AD312" s="246"/>
      <c r="AE312" s="69"/>
      <c r="AF312" s="69"/>
      <c r="AG312" s="69"/>
      <c r="AH312" s="69"/>
      <c r="AI312" s="69"/>
      <c r="AJ312" s="69"/>
      <c r="AK312" s="69"/>
      <c r="AL312" s="69"/>
      <c r="AM312" s="69"/>
      <c r="AN312" s="69"/>
      <c r="AO312" s="69"/>
      <c r="AP312" s="69"/>
      <c r="AQ312" s="69"/>
      <c r="AR312" s="69"/>
      <c r="AS312" s="69"/>
      <c r="AT312" s="69"/>
      <c r="AU312" s="69"/>
      <c r="AV312" s="69"/>
      <c r="AW312" s="69"/>
      <c r="AX312" s="69"/>
      <c r="AY312" s="69"/>
      <c r="AZ312" s="69"/>
      <c r="BA312" s="69"/>
      <c r="BB312" s="69"/>
      <c r="BC312" s="69"/>
      <c r="BD312" s="69"/>
    </row>
    <row r="313" spans="1:56" s="70" customFormat="1" ht="13.8">
      <c r="A313" s="69"/>
      <c r="B313" s="69"/>
      <c r="C313" s="69"/>
      <c r="D313" s="69"/>
      <c r="E313" s="69"/>
      <c r="F313" s="69"/>
      <c r="G313" s="69"/>
      <c r="H313" s="69"/>
      <c r="I313" s="69"/>
      <c r="J313" s="69"/>
      <c r="K313" s="69"/>
      <c r="L313" s="69"/>
      <c r="M313" s="69"/>
      <c r="N313" s="69"/>
      <c r="O313" s="69"/>
      <c r="P313" s="69"/>
      <c r="Q313" s="69"/>
      <c r="R313" s="246"/>
      <c r="S313" s="246"/>
      <c r="T313" s="246"/>
      <c r="U313" s="246"/>
      <c r="V313" s="246"/>
      <c r="W313" s="246"/>
      <c r="X313" s="69"/>
      <c r="Y313" s="69"/>
      <c r="Z313" s="69"/>
      <c r="AA313" s="246"/>
      <c r="AB313" s="246"/>
      <c r="AC313" s="246"/>
      <c r="AD313" s="246"/>
      <c r="AE313" s="69"/>
      <c r="AF313" s="69"/>
      <c r="AG313" s="69"/>
      <c r="AH313" s="69"/>
      <c r="AI313" s="69"/>
      <c r="AJ313" s="69"/>
      <c r="AK313" s="69"/>
      <c r="AL313" s="69"/>
      <c r="AM313" s="69"/>
      <c r="AN313" s="69"/>
      <c r="AO313" s="69"/>
      <c r="AP313" s="69"/>
      <c r="AQ313" s="69"/>
      <c r="AR313" s="69"/>
      <c r="AS313" s="69"/>
      <c r="AT313" s="69"/>
      <c r="AU313" s="69"/>
      <c r="AV313" s="69"/>
      <c r="AW313" s="69"/>
      <c r="AX313" s="69"/>
      <c r="AY313" s="69"/>
      <c r="AZ313" s="69"/>
      <c r="BA313" s="69"/>
      <c r="BB313" s="69"/>
      <c r="BC313" s="69"/>
      <c r="BD313" s="69"/>
    </row>
    <row r="314" spans="1:56" s="70" customFormat="1" ht="13.8">
      <c r="A314" s="69"/>
      <c r="B314" s="69"/>
      <c r="C314" s="69"/>
      <c r="D314" s="69"/>
      <c r="E314" s="69"/>
      <c r="F314" s="69"/>
      <c r="G314" s="69"/>
      <c r="H314" s="69"/>
      <c r="I314" s="69"/>
      <c r="J314" s="69"/>
      <c r="K314" s="69"/>
      <c r="L314" s="69"/>
      <c r="M314" s="69"/>
      <c r="N314" s="69"/>
      <c r="O314" s="69"/>
      <c r="P314" s="69"/>
      <c r="Q314" s="69"/>
      <c r="R314" s="246"/>
      <c r="S314" s="246"/>
      <c r="T314" s="246"/>
      <c r="U314" s="246"/>
      <c r="V314" s="246"/>
      <c r="W314" s="246"/>
      <c r="X314" s="69"/>
      <c r="Y314" s="69"/>
      <c r="Z314" s="69"/>
      <c r="AA314" s="246"/>
      <c r="AB314" s="246"/>
      <c r="AC314" s="246"/>
      <c r="AD314" s="246"/>
      <c r="AE314" s="69"/>
      <c r="AF314" s="69"/>
      <c r="AG314" s="69"/>
      <c r="AH314" s="69"/>
      <c r="AI314" s="69"/>
      <c r="AJ314" s="69"/>
      <c r="AK314" s="69"/>
      <c r="AL314" s="69"/>
      <c r="AM314" s="69"/>
      <c r="AN314" s="69"/>
      <c r="AO314" s="69"/>
      <c r="AP314" s="69"/>
      <c r="AQ314" s="69"/>
      <c r="AR314" s="69"/>
      <c r="AS314" s="69"/>
      <c r="AT314" s="69"/>
      <c r="AU314" s="69"/>
      <c r="AV314" s="69"/>
      <c r="AW314" s="69"/>
      <c r="AX314" s="69"/>
      <c r="AY314" s="69"/>
      <c r="AZ314" s="69"/>
      <c r="BA314" s="69"/>
      <c r="BB314" s="69"/>
      <c r="BC314" s="69"/>
      <c r="BD314" s="69"/>
    </row>
    <row r="315" spans="1:56" s="70" customFormat="1" ht="13.8">
      <c r="A315" s="69"/>
      <c r="B315" s="69"/>
      <c r="C315" s="69"/>
      <c r="D315" s="69"/>
      <c r="E315" s="69"/>
      <c r="F315" s="69"/>
      <c r="G315" s="69"/>
      <c r="H315" s="69"/>
      <c r="I315" s="69"/>
      <c r="J315" s="69"/>
      <c r="K315" s="69"/>
      <c r="L315" s="69"/>
      <c r="M315" s="69"/>
      <c r="N315" s="69"/>
      <c r="O315" s="69"/>
      <c r="P315" s="69"/>
      <c r="Q315" s="69"/>
      <c r="R315" s="246"/>
      <c r="S315" s="246"/>
      <c r="T315" s="246"/>
      <c r="U315" s="246"/>
      <c r="V315" s="246"/>
      <c r="W315" s="246"/>
      <c r="X315" s="69"/>
      <c r="Y315" s="69"/>
      <c r="Z315" s="69"/>
      <c r="AA315" s="246"/>
      <c r="AB315" s="246"/>
      <c r="AC315" s="246"/>
      <c r="AD315" s="246"/>
      <c r="AE315" s="69"/>
      <c r="AF315" s="69"/>
      <c r="AG315" s="69"/>
      <c r="AH315" s="69"/>
      <c r="AI315" s="69"/>
      <c r="AJ315" s="69"/>
      <c r="AK315" s="69"/>
      <c r="AL315" s="69"/>
      <c r="AM315" s="69"/>
      <c r="AN315" s="69"/>
      <c r="AO315" s="69"/>
      <c r="AP315" s="69"/>
      <c r="AQ315" s="69"/>
      <c r="AR315" s="69"/>
      <c r="AS315" s="69"/>
      <c r="AT315" s="69"/>
      <c r="AU315" s="69"/>
      <c r="AV315" s="69"/>
      <c r="AW315" s="69"/>
      <c r="AX315" s="69"/>
      <c r="AY315" s="69"/>
      <c r="AZ315" s="69"/>
      <c r="BA315" s="69"/>
      <c r="BB315" s="69"/>
      <c r="BC315" s="69"/>
      <c r="BD315" s="69"/>
    </row>
    <row r="316" spans="1:56" s="70" customFormat="1" ht="13.8">
      <c r="A316" s="69"/>
      <c r="B316" s="69"/>
      <c r="C316" s="69"/>
      <c r="D316" s="69"/>
      <c r="E316" s="69"/>
      <c r="F316" s="69"/>
      <c r="G316" s="69"/>
      <c r="H316" s="69"/>
      <c r="I316" s="69"/>
      <c r="J316" s="69"/>
      <c r="K316" s="69"/>
      <c r="L316" s="69"/>
      <c r="M316" s="69"/>
      <c r="N316" s="69"/>
      <c r="O316" s="69"/>
      <c r="P316" s="69"/>
      <c r="Q316" s="69"/>
      <c r="R316" s="246"/>
      <c r="S316" s="246"/>
      <c r="T316" s="246"/>
      <c r="U316" s="246"/>
      <c r="V316" s="246"/>
      <c r="W316" s="246"/>
      <c r="X316" s="69"/>
      <c r="Y316" s="69"/>
      <c r="Z316" s="69"/>
      <c r="AA316" s="246"/>
      <c r="AB316" s="246"/>
      <c r="AC316" s="246"/>
      <c r="AD316" s="246"/>
      <c r="AE316" s="69"/>
      <c r="AF316" s="69"/>
      <c r="AG316" s="69"/>
      <c r="AH316" s="69"/>
      <c r="AI316" s="69"/>
      <c r="AJ316" s="69"/>
      <c r="AK316" s="69"/>
      <c r="AL316" s="69"/>
      <c r="AM316" s="69"/>
      <c r="AN316" s="69"/>
      <c r="AO316" s="69"/>
      <c r="AP316" s="69"/>
      <c r="AQ316" s="69"/>
      <c r="AR316" s="69"/>
      <c r="AS316" s="69"/>
      <c r="AT316" s="69"/>
      <c r="AU316" s="69"/>
      <c r="AV316" s="69"/>
      <c r="AW316" s="69"/>
      <c r="AX316" s="69"/>
      <c r="AY316" s="69"/>
      <c r="AZ316" s="69"/>
      <c r="BA316" s="69"/>
      <c r="BB316" s="69"/>
      <c r="BC316" s="69"/>
      <c r="BD316" s="69"/>
    </row>
    <row r="317" spans="1:56" s="70" customFormat="1" ht="13.8">
      <c r="A317" s="69"/>
      <c r="B317" s="69"/>
      <c r="C317" s="69"/>
      <c r="D317" s="69"/>
      <c r="E317" s="69"/>
      <c r="F317" s="69"/>
      <c r="G317" s="69"/>
      <c r="H317" s="69"/>
      <c r="I317" s="69"/>
      <c r="J317" s="69"/>
      <c r="K317" s="69"/>
      <c r="L317" s="69"/>
      <c r="M317" s="69"/>
      <c r="N317" s="69"/>
      <c r="O317" s="69"/>
      <c r="P317" s="69"/>
      <c r="Q317" s="69"/>
      <c r="R317" s="246"/>
      <c r="S317" s="246"/>
      <c r="T317" s="246"/>
      <c r="U317" s="246"/>
      <c r="V317" s="246"/>
      <c r="W317" s="246"/>
      <c r="X317" s="69"/>
      <c r="Y317" s="69"/>
      <c r="Z317" s="69"/>
      <c r="AA317" s="246"/>
      <c r="AB317" s="246"/>
      <c r="AC317" s="246"/>
      <c r="AD317" s="246"/>
      <c r="AE317" s="69"/>
      <c r="AF317" s="69"/>
      <c r="AG317" s="69"/>
      <c r="AH317" s="69"/>
      <c r="AI317" s="69"/>
      <c r="AJ317" s="69"/>
      <c r="AK317" s="69"/>
      <c r="AL317" s="69"/>
      <c r="AM317" s="69"/>
      <c r="AN317" s="69"/>
      <c r="AO317" s="69"/>
      <c r="AP317" s="69"/>
      <c r="AQ317" s="69"/>
      <c r="AR317" s="69"/>
      <c r="AS317" s="69"/>
      <c r="AT317" s="69"/>
      <c r="AU317" s="69"/>
      <c r="AV317" s="69"/>
      <c r="AW317" s="69"/>
      <c r="AX317" s="69"/>
      <c r="AY317" s="69"/>
      <c r="AZ317" s="69"/>
      <c r="BA317" s="69"/>
      <c r="BB317" s="69"/>
      <c r="BC317" s="69"/>
      <c r="BD317" s="69"/>
    </row>
    <row r="318" spans="1:56" s="70" customFormat="1" ht="13.8">
      <c r="A318" s="69"/>
      <c r="B318" s="69"/>
      <c r="C318" s="69"/>
      <c r="D318" s="69"/>
      <c r="E318" s="69"/>
      <c r="F318" s="69"/>
      <c r="G318" s="69"/>
      <c r="H318" s="69"/>
      <c r="I318" s="69"/>
      <c r="J318" s="69"/>
      <c r="K318" s="69"/>
      <c r="L318" s="69"/>
      <c r="M318" s="69"/>
      <c r="N318" s="69"/>
      <c r="O318" s="69"/>
      <c r="P318" s="69"/>
      <c r="Q318" s="69"/>
      <c r="R318" s="246"/>
      <c r="S318" s="246"/>
      <c r="T318" s="246"/>
      <c r="U318" s="246"/>
      <c r="V318" s="246"/>
      <c r="W318" s="246"/>
      <c r="X318" s="69"/>
      <c r="Y318" s="69"/>
      <c r="Z318" s="69"/>
      <c r="AA318" s="246"/>
      <c r="AB318" s="246"/>
      <c r="AC318" s="246"/>
      <c r="AD318" s="246"/>
      <c r="AE318" s="69"/>
      <c r="AF318" s="69"/>
      <c r="AG318" s="69"/>
      <c r="AH318" s="69"/>
      <c r="AI318" s="69"/>
      <c r="AJ318" s="69"/>
      <c r="AK318" s="69"/>
      <c r="AL318" s="69"/>
      <c r="AM318" s="69"/>
      <c r="AN318" s="69"/>
      <c r="AO318" s="69"/>
      <c r="AP318" s="69"/>
      <c r="AQ318" s="69"/>
      <c r="AR318" s="69"/>
      <c r="AS318" s="69"/>
      <c r="AT318" s="69"/>
      <c r="AU318" s="69"/>
      <c r="AV318" s="69"/>
      <c r="AW318" s="69"/>
      <c r="AX318" s="69"/>
      <c r="AY318" s="69"/>
      <c r="AZ318" s="69"/>
      <c r="BA318" s="69"/>
      <c r="BB318" s="69"/>
      <c r="BC318" s="69"/>
      <c r="BD318" s="69"/>
    </row>
    <row r="319" spans="1:56" s="70" customFormat="1" ht="13.8">
      <c r="A319" s="69"/>
      <c r="B319" s="69"/>
      <c r="C319" s="69"/>
      <c r="D319" s="69"/>
      <c r="E319" s="69"/>
      <c r="F319" s="69"/>
      <c r="G319" s="69"/>
      <c r="H319" s="69"/>
      <c r="I319" s="69"/>
      <c r="J319" s="69"/>
      <c r="K319" s="69"/>
      <c r="L319" s="69"/>
      <c r="M319" s="69"/>
      <c r="N319" s="69"/>
      <c r="O319" s="69"/>
      <c r="P319" s="69"/>
      <c r="Q319" s="69"/>
      <c r="R319" s="246"/>
      <c r="S319" s="246"/>
      <c r="T319" s="246"/>
      <c r="U319" s="246"/>
      <c r="V319" s="246"/>
      <c r="W319" s="246"/>
      <c r="X319" s="69"/>
      <c r="Y319" s="69"/>
      <c r="Z319" s="69"/>
      <c r="AA319" s="246"/>
      <c r="AB319" s="246"/>
      <c r="AC319" s="246"/>
      <c r="AD319" s="246"/>
      <c r="AE319" s="69"/>
      <c r="AF319" s="69"/>
      <c r="AG319" s="69"/>
      <c r="AH319" s="69"/>
      <c r="AI319" s="69"/>
      <c r="AJ319" s="69"/>
      <c r="AK319" s="69"/>
      <c r="AL319" s="69"/>
      <c r="AM319" s="69"/>
      <c r="AN319" s="69"/>
      <c r="AO319" s="69"/>
      <c r="AP319" s="69"/>
      <c r="AQ319" s="69"/>
      <c r="AR319" s="69"/>
      <c r="AS319" s="69"/>
      <c r="AT319" s="69"/>
      <c r="AU319" s="69"/>
      <c r="AV319" s="69"/>
      <c r="AW319" s="69"/>
      <c r="AX319" s="69"/>
      <c r="AY319" s="69"/>
      <c r="AZ319" s="69"/>
      <c r="BA319" s="69"/>
      <c r="BB319" s="69"/>
      <c r="BC319" s="69"/>
      <c r="BD319" s="69"/>
    </row>
    <row r="320" spans="1:56" s="70" customFormat="1" ht="13.8">
      <c r="A320" s="69"/>
      <c r="B320" s="69"/>
      <c r="C320" s="69"/>
      <c r="D320" s="69"/>
      <c r="E320" s="69"/>
      <c r="F320" s="69"/>
      <c r="G320" s="69"/>
      <c r="H320" s="69"/>
      <c r="I320" s="69"/>
      <c r="J320" s="69"/>
      <c r="K320" s="69"/>
      <c r="L320" s="69"/>
      <c r="M320" s="69"/>
      <c r="N320" s="69"/>
      <c r="O320" s="69"/>
      <c r="P320" s="69"/>
      <c r="Q320" s="69"/>
      <c r="R320" s="246"/>
      <c r="S320" s="246"/>
      <c r="T320" s="246"/>
      <c r="U320" s="246"/>
      <c r="V320" s="246"/>
      <c r="W320" s="246"/>
      <c r="X320" s="69"/>
      <c r="Y320" s="69"/>
      <c r="Z320" s="69"/>
      <c r="AA320" s="246"/>
      <c r="AB320" s="246"/>
      <c r="AC320" s="246"/>
      <c r="AD320" s="246"/>
      <c r="AE320" s="69"/>
      <c r="AF320" s="69"/>
      <c r="AG320" s="69"/>
      <c r="AH320" s="69"/>
      <c r="AI320" s="69"/>
      <c r="AJ320" s="69"/>
      <c r="AK320" s="69"/>
      <c r="AL320" s="69"/>
      <c r="AM320" s="69"/>
      <c r="AN320" s="69"/>
      <c r="AO320" s="69"/>
      <c r="AP320" s="69"/>
      <c r="AQ320" s="69"/>
      <c r="AR320" s="69"/>
      <c r="AS320" s="69"/>
      <c r="AT320" s="69"/>
      <c r="AU320" s="69"/>
      <c r="AV320" s="69"/>
      <c r="AW320" s="69"/>
      <c r="AX320" s="69"/>
      <c r="AY320" s="69"/>
      <c r="AZ320" s="69"/>
      <c r="BA320" s="69"/>
      <c r="BB320" s="69"/>
      <c r="BC320" s="69"/>
      <c r="BD320" s="69"/>
    </row>
    <row r="321" spans="1:56" s="70" customFormat="1" ht="13.8">
      <c r="A321" s="69"/>
      <c r="B321" s="69"/>
      <c r="C321" s="69"/>
      <c r="D321" s="69"/>
      <c r="E321" s="69"/>
      <c r="F321" s="69"/>
      <c r="G321" s="69"/>
      <c r="H321" s="69"/>
      <c r="I321" s="69"/>
      <c r="J321" s="69"/>
      <c r="K321" s="69"/>
      <c r="L321" s="69"/>
      <c r="M321" s="69"/>
      <c r="N321" s="69"/>
      <c r="O321" s="69"/>
      <c r="P321" s="69"/>
      <c r="Q321" s="69"/>
      <c r="R321" s="246"/>
      <c r="S321" s="246"/>
      <c r="T321" s="246"/>
      <c r="U321" s="246"/>
      <c r="V321" s="246"/>
      <c r="W321" s="246"/>
      <c r="X321" s="69"/>
      <c r="Y321" s="69"/>
      <c r="Z321" s="69"/>
      <c r="AA321" s="246"/>
      <c r="AB321" s="246"/>
      <c r="AC321" s="246"/>
      <c r="AD321" s="246"/>
      <c r="AE321" s="69"/>
      <c r="AF321" s="69"/>
      <c r="AG321" s="69"/>
      <c r="AH321" s="69"/>
      <c r="AI321" s="69"/>
      <c r="AJ321" s="69"/>
      <c r="AK321" s="69"/>
      <c r="AL321" s="69"/>
      <c r="AM321" s="69"/>
      <c r="AN321" s="69"/>
      <c r="AO321" s="69"/>
      <c r="AP321" s="69"/>
      <c r="AQ321" s="69"/>
      <c r="AR321" s="69"/>
      <c r="AS321" s="69"/>
      <c r="AT321" s="69"/>
      <c r="AU321" s="69"/>
      <c r="AV321" s="69"/>
      <c r="AW321" s="69"/>
      <c r="AX321" s="69"/>
      <c r="AY321" s="69"/>
      <c r="AZ321" s="69"/>
      <c r="BA321" s="69"/>
      <c r="BB321" s="69"/>
      <c r="BC321" s="69"/>
      <c r="BD321" s="69"/>
    </row>
    <row r="322" spans="1:56" s="70" customFormat="1" ht="13.8">
      <c r="A322" s="69"/>
      <c r="B322" s="69"/>
      <c r="C322" s="69"/>
      <c r="D322" s="69"/>
      <c r="E322" s="69"/>
      <c r="F322" s="69"/>
      <c r="G322" s="69"/>
      <c r="H322" s="69"/>
      <c r="I322" s="69"/>
      <c r="J322" s="69"/>
      <c r="K322" s="69"/>
      <c r="L322" s="69"/>
      <c r="M322" s="69"/>
      <c r="N322" s="69"/>
      <c r="O322" s="69"/>
      <c r="P322" s="69"/>
      <c r="Q322" s="69"/>
      <c r="R322" s="246"/>
      <c r="S322" s="246"/>
      <c r="T322" s="246"/>
      <c r="U322" s="246"/>
      <c r="V322" s="246"/>
      <c r="W322" s="246"/>
      <c r="X322" s="69"/>
      <c r="Y322" s="69"/>
      <c r="Z322" s="69"/>
      <c r="AA322" s="246"/>
      <c r="AB322" s="246"/>
      <c r="AC322" s="246"/>
      <c r="AD322" s="246"/>
      <c r="AE322" s="69"/>
      <c r="AF322" s="69"/>
      <c r="AG322" s="69"/>
      <c r="AH322" s="69"/>
      <c r="AI322" s="69"/>
      <c r="AJ322" s="69"/>
      <c r="AK322" s="69"/>
      <c r="AL322" s="69"/>
      <c r="AM322" s="69"/>
      <c r="AN322" s="69"/>
      <c r="AO322" s="69"/>
      <c r="AP322" s="69"/>
      <c r="AQ322" s="69"/>
      <c r="AR322" s="69"/>
      <c r="AS322" s="69"/>
      <c r="AT322" s="69"/>
      <c r="AU322" s="69"/>
      <c r="AV322" s="69"/>
      <c r="AW322" s="69"/>
      <c r="AX322" s="69"/>
      <c r="AY322" s="69"/>
      <c r="AZ322" s="69"/>
      <c r="BA322" s="69"/>
      <c r="BB322" s="69"/>
      <c r="BC322" s="69"/>
      <c r="BD322" s="69"/>
    </row>
    <row r="323" spans="1:56" s="70" customFormat="1" ht="13.8">
      <c r="A323" s="69"/>
      <c r="B323" s="69"/>
      <c r="C323" s="69"/>
      <c r="D323" s="69"/>
      <c r="E323" s="69"/>
      <c r="F323" s="69"/>
      <c r="G323" s="69"/>
      <c r="H323" s="69"/>
      <c r="I323" s="69"/>
      <c r="J323" s="69"/>
      <c r="K323" s="69"/>
      <c r="L323" s="69"/>
      <c r="M323" s="69"/>
      <c r="N323" s="69"/>
      <c r="O323" s="69"/>
      <c r="P323" s="69"/>
      <c r="Q323" s="69"/>
      <c r="R323" s="246"/>
      <c r="S323" s="246"/>
      <c r="T323" s="246"/>
      <c r="U323" s="246"/>
      <c r="V323" s="246"/>
      <c r="W323" s="246"/>
      <c r="X323" s="69"/>
      <c r="Y323" s="69"/>
      <c r="Z323" s="69"/>
      <c r="AA323" s="246"/>
      <c r="AB323" s="246"/>
      <c r="AC323" s="246"/>
      <c r="AD323" s="246"/>
      <c r="AE323" s="69"/>
      <c r="AF323" s="69"/>
      <c r="AG323" s="69"/>
      <c r="AH323" s="69"/>
      <c r="AI323" s="69"/>
      <c r="AJ323" s="69"/>
      <c r="AK323" s="69"/>
      <c r="AL323" s="69"/>
      <c r="AM323" s="69"/>
      <c r="AN323" s="69"/>
      <c r="AO323" s="69"/>
      <c r="AP323" s="69"/>
      <c r="AQ323" s="69"/>
      <c r="AR323" s="69"/>
      <c r="AS323" s="69"/>
      <c r="AT323" s="69"/>
      <c r="AU323" s="69"/>
      <c r="AV323" s="69"/>
      <c r="AW323" s="69"/>
      <c r="AX323" s="69"/>
      <c r="AY323" s="69"/>
      <c r="AZ323" s="69"/>
      <c r="BA323" s="69"/>
      <c r="BB323" s="69"/>
      <c r="BC323" s="69"/>
      <c r="BD323" s="69"/>
    </row>
    <row r="324" spans="1:56" s="70" customFormat="1" ht="13.8">
      <c r="A324" s="69"/>
      <c r="B324" s="69"/>
      <c r="C324" s="69"/>
      <c r="D324" s="69"/>
      <c r="E324" s="69"/>
      <c r="F324" s="69"/>
      <c r="G324" s="69"/>
      <c r="H324" s="69"/>
      <c r="I324" s="69"/>
      <c r="J324" s="69"/>
      <c r="K324" s="69"/>
      <c r="L324" s="69"/>
      <c r="M324" s="69"/>
      <c r="N324" s="69"/>
      <c r="O324" s="69"/>
      <c r="P324" s="69"/>
      <c r="Q324" s="69"/>
      <c r="R324" s="246"/>
      <c r="S324" s="246"/>
      <c r="T324" s="246"/>
      <c r="U324" s="246"/>
      <c r="V324" s="246"/>
      <c r="W324" s="246"/>
      <c r="X324" s="69"/>
      <c r="Y324" s="69"/>
      <c r="Z324" s="69"/>
      <c r="AA324" s="246"/>
      <c r="AB324" s="246"/>
      <c r="AC324" s="246"/>
      <c r="AD324" s="246"/>
      <c r="AE324" s="69"/>
      <c r="AF324" s="69"/>
      <c r="AG324" s="69"/>
      <c r="AH324" s="69"/>
      <c r="AI324" s="69"/>
      <c r="AJ324" s="69"/>
      <c r="AK324" s="69"/>
      <c r="AL324" s="69"/>
      <c r="AM324" s="69"/>
      <c r="AN324" s="69"/>
      <c r="AO324" s="69"/>
      <c r="AP324" s="69"/>
      <c r="AQ324" s="69"/>
      <c r="AR324" s="69"/>
      <c r="AS324" s="69"/>
      <c r="AT324" s="69"/>
      <c r="AU324" s="69"/>
      <c r="AV324" s="69"/>
      <c r="AW324" s="69"/>
      <c r="AX324" s="69"/>
      <c r="AY324" s="69"/>
      <c r="AZ324" s="69"/>
      <c r="BA324" s="69"/>
      <c r="BB324" s="69"/>
      <c r="BC324" s="69"/>
      <c r="BD324" s="69"/>
    </row>
    <row r="325" spans="1:56" s="70" customFormat="1" ht="13.8">
      <c r="A325" s="69"/>
      <c r="B325" s="69"/>
      <c r="C325" s="69"/>
      <c r="D325" s="69"/>
      <c r="E325" s="69"/>
      <c r="F325" s="69"/>
      <c r="G325" s="69"/>
      <c r="H325" s="69"/>
      <c r="I325" s="69"/>
      <c r="J325" s="69"/>
      <c r="K325" s="69"/>
      <c r="L325" s="69"/>
      <c r="M325" s="69"/>
      <c r="N325" s="69"/>
      <c r="O325" s="69"/>
      <c r="P325" s="69"/>
      <c r="Q325" s="69"/>
      <c r="R325" s="246"/>
      <c r="S325" s="246"/>
      <c r="T325" s="246"/>
      <c r="U325" s="246"/>
      <c r="V325" s="246"/>
      <c r="W325" s="246"/>
      <c r="X325" s="69"/>
      <c r="Y325" s="69"/>
      <c r="Z325" s="69"/>
      <c r="AA325" s="246"/>
      <c r="AB325" s="246"/>
      <c r="AC325" s="246"/>
      <c r="AD325" s="246"/>
      <c r="AE325" s="69"/>
      <c r="AF325" s="69"/>
      <c r="AG325" s="69"/>
      <c r="AH325" s="69"/>
      <c r="AI325" s="69"/>
      <c r="AJ325" s="69"/>
      <c r="AK325" s="69"/>
      <c r="AL325" s="69"/>
      <c r="AM325" s="69"/>
      <c r="AN325" s="69"/>
      <c r="AO325" s="69"/>
      <c r="AP325" s="69"/>
      <c r="AQ325" s="69"/>
      <c r="AR325" s="69"/>
      <c r="AS325" s="69"/>
      <c r="AT325" s="69"/>
      <c r="AU325" s="69"/>
      <c r="AV325" s="69"/>
      <c r="AW325" s="69"/>
      <c r="AX325" s="69"/>
      <c r="AY325" s="69"/>
      <c r="AZ325" s="69"/>
      <c r="BA325" s="69"/>
      <c r="BB325" s="69"/>
      <c r="BC325" s="69"/>
      <c r="BD325" s="69"/>
    </row>
    <row r="326" spans="1:56" s="70" customFormat="1" ht="13.8">
      <c r="A326" s="69"/>
      <c r="B326" s="69"/>
      <c r="C326" s="69"/>
      <c r="D326" s="69"/>
      <c r="E326" s="69"/>
      <c r="F326" s="69"/>
      <c r="G326" s="69"/>
      <c r="H326" s="69"/>
      <c r="I326" s="69"/>
      <c r="J326" s="69"/>
      <c r="K326" s="69"/>
      <c r="L326" s="69"/>
      <c r="M326" s="69"/>
      <c r="N326" s="69"/>
      <c r="O326" s="69"/>
      <c r="P326" s="69"/>
      <c r="Q326" s="69"/>
      <c r="R326" s="246"/>
      <c r="S326" s="246"/>
      <c r="T326" s="246"/>
      <c r="U326" s="246"/>
      <c r="V326" s="246"/>
      <c r="W326" s="246"/>
      <c r="X326" s="69"/>
      <c r="Y326" s="69"/>
      <c r="Z326" s="69"/>
      <c r="AA326" s="246"/>
      <c r="AB326" s="246"/>
      <c r="AC326" s="246"/>
      <c r="AD326" s="246"/>
      <c r="AE326" s="69"/>
      <c r="AF326" s="69"/>
      <c r="AG326" s="69"/>
      <c r="AH326" s="69"/>
      <c r="AI326" s="69"/>
      <c r="AJ326" s="69"/>
      <c r="AK326" s="69"/>
      <c r="AL326" s="69"/>
      <c r="AM326" s="69"/>
      <c r="AN326" s="69"/>
      <c r="AO326" s="69"/>
      <c r="AP326" s="69"/>
      <c r="AQ326" s="69"/>
      <c r="AR326" s="69"/>
      <c r="AS326" s="69"/>
      <c r="AT326" s="69"/>
      <c r="AU326" s="69"/>
      <c r="AV326" s="69"/>
      <c r="AW326" s="69"/>
      <c r="AX326" s="69"/>
      <c r="AY326" s="69"/>
      <c r="AZ326" s="69"/>
      <c r="BA326" s="69"/>
      <c r="BB326" s="69"/>
      <c r="BC326" s="69"/>
      <c r="BD326" s="69"/>
    </row>
    <row r="327" spans="1:56" s="70" customFormat="1" ht="13.8">
      <c r="A327" s="69"/>
      <c r="B327" s="69"/>
      <c r="C327" s="69"/>
      <c r="D327" s="69"/>
      <c r="E327" s="69"/>
      <c r="F327" s="69"/>
      <c r="G327" s="69"/>
      <c r="H327" s="69"/>
      <c r="I327" s="69"/>
      <c r="J327" s="69"/>
      <c r="K327" s="69"/>
      <c r="L327" s="69"/>
      <c r="M327" s="69"/>
      <c r="N327" s="69"/>
      <c r="O327" s="69"/>
      <c r="P327" s="69"/>
      <c r="Q327" s="69"/>
      <c r="R327" s="246"/>
      <c r="S327" s="246"/>
      <c r="T327" s="246"/>
      <c r="U327" s="246"/>
      <c r="V327" s="246"/>
      <c r="W327" s="246"/>
      <c r="X327" s="69"/>
      <c r="Y327" s="69"/>
      <c r="Z327" s="69"/>
      <c r="AA327" s="246"/>
      <c r="AB327" s="246"/>
      <c r="AC327" s="246"/>
      <c r="AD327" s="246"/>
      <c r="AE327" s="69"/>
      <c r="AF327" s="69"/>
      <c r="AG327" s="69"/>
      <c r="AH327" s="69"/>
      <c r="AI327" s="69"/>
      <c r="AJ327" s="69"/>
      <c r="AK327" s="69"/>
      <c r="AL327" s="69"/>
      <c r="AM327" s="69"/>
      <c r="AN327" s="69"/>
      <c r="AO327" s="69"/>
      <c r="AP327" s="69"/>
      <c r="AQ327" s="69"/>
      <c r="AR327" s="69"/>
      <c r="AS327" s="69"/>
      <c r="AT327" s="69"/>
      <c r="AU327" s="69"/>
      <c r="AV327" s="69"/>
      <c r="AW327" s="69"/>
      <c r="AX327" s="69"/>
      <c r="AY327" s="69"/>
      <c r="AZ327" s="69"/>
      <c r="BA327" s="69"/>
      <c r="BB327" s="69"/>
      <c r="BC327" s="69"/>
      <c r="BD327" s="69"/>
    </row>
    <row r="328" spans="1:56" s="70" customFormat="1" ht="13.8">
      <c r="A328" s="69"/>
      <c r="B328" s="69"/>
      <c r="C328" s="69"/>
      <c r="D328" s="69"/>
      <c r="E328" s="69"/>
      <c r="F328" s="69"/>
      <c r="G328" s="69"/>
      <c r="H328" s="69"/>
      <c r="I328" s="69"/>
      <c r="J328" s="69"/>
      <c r="K328" s="69"/>
      <c r="L328" s="69"/>
      <c r="M328" s="69"/>
      <c r="N328" s="69"/>
      <c r="O328" s="69"/>
      <c r="P328" s="69"/>
      <c r="Q328" s="69"/>
      <c r="R328" s="246"/>
      <c r="S328" s="246"/>
      <c r="T328" s="246"/>
      <c r="U328" s="246"/>
      <c r="V328" s="246"/>
      <c r="W328" s="246"/>
      <c r="X328" s="69"/>
      <c r="Y328" s="69"/>
      <c r="Z328" s="69"/>
      <c r="AA328" s="246"/>
      <c r="AB328" s="246"/>
      <c r="AC328" s="246"/>
      <c r="AD328" s="246"/>
      <c r="AE328" s="69"/>
      <c r="AF328" s="69"/>
      <c r="AG328" s="69"/>
      <c r="AH328" s="69"/>
      <c r="AI328" s="69"/>
      <c r="AJ328" s="69"/>
      <c r="AK328" s="69"/>
      <c r="AL328" s="69"/>
      <c r="AM328" s="69"/>
      <c r="AN328" s="69"/>
      <c r="AO328" s="69"/>
      <c r="AP328" s="69"/>
      <c r="AQ328" s="69"/>
      <c r="AR328" s="69"/>
      <c r="AS328" s="69"/>
      <c r="AT328" s="69"/>
      <c r="AU328" s="69"/>
      <c r="AV328" s="69"/>
      <c r="AW328" s="69"/>
      <c r="AX328" s="69"/>
      <c r="AY328" s="69"/>
      <c r="AZ328" s="69"/>
      <c r="BA328" s="69"/>
      <c r="BB328" s="69"/>
      <c r="BC328" s="69"/>
      <c r="BD328" s="69"/>
    </row>
    <row r="329" spans="1:56" s="70" customFormat="1" ht="13.8">
      <c r="A329" s="69"/>
      <c r="B329" s="69"/>
      <c r="C329" s="69"/>
      <c r="D329" s="69"/>
      <c r="E329" s="69"/>
      <c r="F329" s="69"/>
      <c r="G329" s="69"/>
      <c r="H329" s="69"/>
      <c r="I329" s="69"/>
      <c r="J329" s="69"/>
      <c r="K329" s="69"/>
      <c r="L329" s="69"/>
      <c r="M329" s="69"/>
      <c r="N329" s="69"/>
      <c r="O329" s="69"/>
      <c r="P329" s="69"/>
      <c r="Q329" s="69"/>
      <c r="R329" s="246"/>
      <c r="S329" s="246"/>
      <c r="T329" s="246"/>
      <c r="U329" s="246"/>
      <c r="V329" s="246"/>
      <c r="W329" s="246"/>
      <c r="X329" s="69"/>
      <c r="Y329" s="69"/>
      <c r="Z329" s="69"/>
      <c r="AA329" s="246"/>
      <c r="AB329" s="246"/>
      <c r="AC329" s="246"/>
      <c r="AD329" s="246"/>
      <c r="AE329" s="69"/>
      <c r="AF329" s="69"/>
      <c r="AG329" s="69"/>
      <c r="AH329" s="69"/>
      <c r="AI329" s="69"/>
      <c r="AJ329" s="69"/>
      <c r="AK329" s="69"/>
      <c r="AL329" s="69"/>
      <c r="AM329" s="69"/>
      <c r="AN329" s="69"/>
      <c r="AO329" s="69"/>
      <c r="AP329" s="69"/>
      <c r="AQ329" s="69"/>
      <c r="AR329" s="69"/>
      <c r="AS329" s="69"/>
      <c r="AT329" s="69"/>
      <c r="AU329" s="69"/>
      <c r="AV329" s="69"/>
      <c r="AW329" s="69"/>
      <c r="AX329" s="69"/>
      <c r="AY329" s="69"/>
      <c r="AZ329" s="69"/>
      <c r="BA329" s="69"/>
      <c r="BB329" s="69"/>
      <c r="BC329" s="69"/>
      <c r="BD329" s="69"/>
    </row>
    <row r="330" spans="1:56" s="70" customFormat="1" ht="13.8">
      <c r="A330" s="69"/>
      <c r="B330" s="69"/>
      <c r="C330" s="69"/>
      <c r="D330" s="69"/>
      <c r="E330" s="69"/>
      <c r="F330" s="69"/>
      <c r="G330" s="69"/>
      <c r="H330" s="69"/>
      <c r="I330" s="69"/>
      <c r="J330" s="69"/>
      <c r="K330" s="69"/>
      <c r="L330" s="69"/>
      <c r="M330" s="69"/>
      <c r="N330" s="69"/>
      <c r="O330" s="69"/>
      <c r="P330" s="69"/>
      <c r="Q330" s="69"/>
      <c r="R330" s="246"/>
      <c r="S330" s="246"/>
      <c r="T330" s="246"/>
      <c r="U330" s="246"/>
      <c r="V330" s="246"/>
      <c r="W330" s="246"/>
      <c r="X330" s="69"/>
      <c r="Y330" s="69"/>
      <c r="Z330" s="69"/>
      <c r="AA330" s="246"/>
      <c r="AB330" s="246"/>
      <c r="AC330" s="246"/>
      <c r="AD330" s="246"/>
      <c r="AE330" s="69"/>
      <c r="AF330" s="69"/>
      <c r="AG330" s="69"/>
      <c r="AH330" s="69"/>
      <c r="AI330" s="69"/>
      <c r="AJ330" s="69"/>
      <c r="AK330" s="69"/>
      <c r="AL330" s="69"/>
      <c r="AM330" s="69"/>
      <c r="AN330" s="69"/>
      <c r="AO330" s="69"/>
      <c r="AP330" s="69"/>
      <c r="AQ330" s="69"/>
      <c r="AR330" s="69"/>
      <c r="AS330" s="69"/>
      <c r="AT330" s="69"/>
      <c r="AU330" s="69"/>
      <c r="AV330" s="69"/>
      <c r="AW330" s="69"/>
      <c r="AX330" s="69"/>
      <c r="AY330" s="69"/>
      <c r="AZ330" s="69"/>
      <c r="BA330" s="69"/>
      <c r="BB330" s="69"/>
      <c r="BC330" s="69"/>
      <c r="BD330" s="69"/>
    </row>
    <row r="331" spans="1:56" s="70" customFormat="1" ht="13.8">
      <c r="A331" s="69"/>
      <c r="B331" s="69"/>
      <c r="C331" s="69"/>
      <c r="D331" s="69"/>
      <c r="E331" s="69"/>
      <c r="F331" s="69"/>
      <c r="G331" s="69"/>
      <c r="H331" s="69"/>
      <c r="I331" s="69"/>
      <c r="J331" s="69"/>
      <c r="K331" s="69"/>
      <c r="L331" s="69"/>
      <c r="M331" s="69"/>
      <c r="N331" s="69"/>
      <c r="O331" s="69"/>
      <c r="P331" s="69"/>
      <c r="Q331" s="69"/>
      <c r="R331" s="246"/>
      <c r="S331" s="246"/>
      <c r="T331" s="246"/>
      <c r="U331" s="246"/>
      <c r="V331" s="246"/>
      <c r="W331" s="246"/>
      <c r="X331" s="69"/>
      <c r="Y331" s="69"/>
      <c r="Z331" s="69"/>
      <c r="AA331" s="246"/>
      <c r="AB331" s="246"/>
      <c r="AC331" s="246"/>
      <c r="AD331" s="246"/>
      <c r="AE331" s="69"/>
      <c r="AF331" s="69"/>
      <c r="AG331" s="69"/>
      <c r="AH331" s="69"/>
      <c r="AI331" s="69"/>
      <c r="AJ331" s="69"/>
      <c r="AK331" s="69"/>
      <c r="AL331" s="69"/>
      <c r="AM331" s="69"/>
      <c r="AN331" s="69"/>
      <c r="AO331" s="69"/>
      <c r="AP331" s="69"/>
      <c r="AQ331" s="69"/>
      <c r="AR331" s="69"/>
      <c r="AS331" s="69"/>
      <c r="AT331" s="69"/>
      <c r="AU331" s="69"/>
      <c r="AV331" s="69"/>
      <c r="AW331" s="69"/>
      <c r="AX331" s="69"/>
      <c r="AY331" s="69"/>
      <c r="AZ331" s="69"/>
      <c r="BA331" s="69"/>
      <c r="BB331" s="69"/>
      <c r="BC331" s="69"/>
      <c r="BD331" s="69"/>
    </row>
    <row r="332" spans="1:56" s="70" customFormat="1" ht="13.8">
      <c r="A332" s="69"/>
      <c r="B332" s="69"/>
      <c r="C332" s="69"/>
      <c r="D332" s="69"/>
      <c r="E332" s="69"/>
      <c r="F332" s="69"/>
      <c r="G332" s="69"/>
      <c r="H332" s="69"/>
      <c r="I332" s="69"/>
      <c r="J332" s="69"/>
      <c r="K332" s="69"/>
      <c r="L332" s="69"/>
      <c r="M332" s="69"/>
      <c r="N332" s="69"/>
      <c r="O332" s="69"/>
      <c r="P332" s="69"/>
      <c r="Q332" s="69"/>
      <c r="R332" s="246"/>
      <c r="S332" s="246"/>
      <c r="T332" s="246"/>
      <c r="U332" s="246"/>
      <c r="V332" s="246"/>
      <c r="W332" s="246"/>
      <c r="X332" s="69"/>
      <c r="Y332" s="69"/>
      <c r="Z332" s="69"/>
      <c r="AA332" s="246"/>
      <c r="AB332" s="246"/>
      <c r="AC332" s="246"/>
      <c r="AD332" s="246"/>
      <c r="AE332" s="69"/>
      <c r="AF332" s="69"/>
      <c r="AG332" s="69"/>
      <c r="AH332" s="69"/>
      <c r="AI332" s="69"/>
      <c r="AJ332" s="69"/>
      <c r="AK332" s="69"/>
      <c r="AL332" s="69"/>
      <c r="AM332" s="69"/>
      <c r="AN332" s="69"/>
      <c r="AO332" s="69"/>
      <c r="AP332" s="69"/>
      <c r="AQ332" s="69"/>
      <c r="AR332" s="69"/>
      <c r="AS332" s="69"/>
      <c r="AT332" s="69"/>
      <c r="AU332" s="69"/>
      <c r="AV332" s="69"/>
      <c r="AW332" s="69"/>
      <c r="AX332" s="69"/>
      <c r="AY332" s="69"/>
      <c r="AZ332" s="69"/>
      <c r="BA332" s="69"/>
      <c r="BB332" s="69"/>
      <c r="BC332" s="69"/>
      <c r="BD332" s="69"/>
    </row>
    <row r="333" spans="1:56" s="70" customFormat="1" ht="13.8">
      <c r="A333" s="69"/>
      <c r="B333" s="69"/>
      <c r="C333" s="69"/>
      <c r="D333" s="69"/>
      <c r="E333" s="69"/>
      <c r="F333" s="69"/>
      <c r="G333" s="69"/>
      <c r="H333" s="69"/>
      <c r="I333" s="69"/>
      <c r="J333" s="69"/>
      <c r="K333" s="69"/>
      <c r="L333" s="69"/>
      <c r="M333" s="69"/>
      <c r="N333" s="69"/>
      <c r="O333" s="69"/>
      <c r="P333" s="69"/>
      <c r="Q333" s="69"/>
      <c r="R333" s="246"/>
      <c r="S333" s="246"/>
      <c r="T333" s="246"/>
      <c r="U333" s="246"/>
      <c r="V333" s="246"/>
      <c r="W333" s="246"/>
      <c r="X333" s="69"/>
      <c r="Y333" s="69"/>
      <c r="Z333" s="69"/>
      <c r="AA333" s="246"/>
      <c r="AB333" s="246"/>
      <c r="AC333" s="246"/>
      <c r="AD333" s="246"/>
      <c r="AE333" s="69"/>
      <c r="AF333" s="69"/>
      <c r="AG333" s="69"/>
      <c r="AH333" s="69"/>
      <c r="AI333" s="69"/>
      <c r="AJ333" s="69"/>
      <c r="AK333" s="69"/>
      <c r="AL333" s="69"/>
      <c r="AM333" s="69"/>
      <c r="AN333" s="69"/>
      <c r="AO333" s="69"/>
      <c r="AP333" s="69"/>
      <c r="AQ333" s="69"/>
      <c r="AR333" s="69"/>
      <c r="AS333" s="69"/>
      <c r="AT333" s="69"/>
      <c r="AU333" s="69"/>
      <c r="AV333" s="69"/>
      <c r="AW333" s="69"/>
      <c r="AX333" s="69"/>
      <c r="AY333" s="69"/>
      <c r="AZ333" s="69"/>
      <c r="BA333" s="69"/>
      <c r="BB333" s="69"/>
      <c r="BC333" s="69"/>
      <c r="BD333" s="69"/>
    </row>
    <row r="334" spans="1:56" s="70" customFormat="1" ht="13.8">
      <c r="A334" s="69"/>
      <c r="B334" s="69"/>
      <c r="C334" s="69"/>
      <c r="D334" s="69"/>
      <c r="E334" s="69"/>
      <c r="F334" s="69"/>
      <c r="G334" s="69"/>
      <c r="H334" s="69"/>
      <c r="I334" s="69"/>
      <c r="J334" s="69"/>
      <c r="K334" s="69"/>
      <c r="L334" s="69"/>
      <c r="M334" s="69"/>
      <c r="N334" s="69"/>
      <c r="O334" s="69"/>
      <c r="P334" s="69"/>
      <c r="Q334" s="69"/>
      <c r="R334" s="246"/>
      <c r="S334" s="246"/>
      <c r="T334" s="246"/>
      <c r="U334" s="246"/>
      <c r="V334" s="246"/>
      <c r="W334" s="246"/>
      <c r="X334" s="69"/>
      <c r="Y334" s="69"/>
      <c r="Z334" s="69"/>
      <c r="AA334" s="246"/>
      <c r="AB334" s="246"/>
      <c r="AC334" s="246"/>
      <c r="AD334" s="246"/>
      <c r="AE334" s="69"/>
      <c r="AF334" s="69"/>
      <c r="AG334" s="69"/>
      <c r="AH334" s="69"/>
      <c r="AI334" s="69"/>
      <c r="AJ334" s="69"/>
      <c r="AK334" s="69"/>
      <c r="AL334" s="69"/>
      <c r="AM334" s="69"/>
      <c r="AN334" s="69"/>
      <c r="AO334" s="69"/>
      <c r="AP334" s="69"/>
      <c r="AQ334" s="69"/>
      <c r="AR334" s="69"/>
      <c r="AS334" s="69"/>
      <c r="AT334" s="69"/>
      <c r="AU334" s="69"/>
      <c r="AV334" s="69"/>
      <c r="AW334" s="69"/>
      <c r="AX334" s="69"/>
      <c r="AY334" s="69"/>
      <c r="AZ334" s="69"/>
      <c r="BA334" s="69"/>
      <c r="BB334" s="69"/>
      <c r="BC334" s="69"/>
      <c r="BD334" s="69"/>
    </row>
    <row r="335" spans="1:56" s="70" customFormat="1" ht="13.8">
      <c r="A335" s="69"/>
      <c r="B335" s="69"/>
      <c r="C335" s="69"/>
      <c r="D335" s="69"/>
      <c r="E335" s="69"/>
      <c r="F335" s="69"/>
      <c r="G335" s="69"/>
      <c r="H335" s="69"/>
      <c r="I335" s="69"/>
      <c r="J335" s="69"/>
      <c r="K335" s="69"/>
      <c r="L335" s="69"/>
      <c r="M335" s="69"/>
      <c r="N335" s="69"/>
      <c r="O335" s="69"/>
      <c r="P335" s="69"/>
      <c r="Q335" s="69"/>
      <c r="R335" s="246"/>
      <c r="S335" s="246"/>
      <c r="T335" s="246"/>
      <c r="U335" s="246"/>
      <c r="V335" s="246"/>
      <c r="W335" s="246"/>
      <c r="X335" s="69"/>
      <c r="Y335" s="69"/>
      <c r="Z335" s="69"/>
      <c r="AA335" s="246"/>
      <c r="AB335" s="246"/>
      <c r="AC335" s="246"/>
      <c r="AD335" s="246"/>
      <c r="AE335" s="69"/>
      <c r="AF335" s="69"/>
      <c r="AG335" s="69"/>
      <c r="AH335" s="69"/>
      <c r="AI335" s="69"/>
      <c r="AJ335" s="69"/>
      <c r="AK335" s="69"/>
      <c r="AL335" s="69"/>
      <c r="AM335" s="69"/>
      <c r="AN335" s="69"/>
      <c r="AO335" s="69"/>
      <c r="AP335" s="69"/>
      <c r="AQ335" s="69"/>
      <c r="AR335" s="69"/>
      <c r="AS335" s="69"/>
      <c r="AT335" s="69"/>
      <c r="AU335" s="69"/>
      <c r="AV335" s="69"/>
      <c r="AW335" s="69"/>
      <c r="AX335" s="69"/>
      <c r="AY335" s="69"/>
      <c r="AZ335" s="69"/>
      <c r="BA335" s="69"/>
      <c r="BB335" s="69"/>
      <c r="BC335" s="69"/>
      <c r="BD335" s="69"/>
    </row>
    <row r="336" spans="1:56" s="70" customFormat="1" ht="13.8">
      <c r="A336" s="69"/>
      <c r="B336" s="69"/>
      <c r="C336" s="69"/>
      <c r="D336" s="69"/>
      <c r="E336" s="69"/>
      <c r="F336" s="69"/>
      <c r="G336" s="69"/>
      <c r="H336" s="69"/>
      <c r="I336" s="69"/>
      <c r="J336" s="69"/>
      <c r="K336" s="69"/>
      <c r="L336" s="69"/>
      <c r="M336" s="69"/>
      <c r="N336" s="69"/>
      <c r="O336" s="69"/>
      <c r="P336" s="69"/>
      <c r="Q336" s="69"/>
      <c r="R336" s="246"/>
      <c r="S336" s="246"/>
      <c r="T336" s="246"/>
      <c r="U336" s="246"/>
      <c r="V336" s="246"/>
      <c r="W336" s="246"/>
      <c r="X336" s="69"/>
      <c r="Y336" s="69"/>
      <c r="Z336" s="69"/>
      <c r="AA336" s="246"/>
      <c r="AB336" s="246"/>
      <c r="AC336" s="246"/>
      <c r="AD336" s="246"/>
      <c r="AE336" s="69"/>
      <c r="AF336" s="69"/>
      <c r="AG336" s="69"/>
      <c r="AH336" s="69"/>
      <c r="AI336" s="69"/>
      <c r="AJ336" s="69"/>
      <c r="AK336" s="69"/>
      <c r="AL336" s="69"/>
      <c r="AM336" s="69"/>
      <c r="AN336" s="69"/>
      <c r="AO336" s="69"/>
      <c r="AP336" s="69"/>
      <c r="AQ336" s="69"/>
      <c r="AR336" s="69"/>
      <c r="AS336" s="69"/>
      <c r="AT336" s="69"/>
      <c r="AU336" s="69"/>
      <c r="AV336" s="69"/>
      <c r="AW336" s="69"/>
      <c r="AX336" s="69"/>
      <c r="AY336" s="69"/>
      <c r="AZ336" s="69"/>
      <c r="BA336" s="69"/>
      <c r="BB336" s="69"/>
      <c r="BC336" s="69"/>
      <c r="BD336" s="69"/>
    </row>
    <row r="337" spans="1:56" s="70" customFormat="1" ht="13.8">
      <c r="A337" s="69"/>
      <c r="B337" s="69"/>
      <c r="C337" s="69"/>
      <c r="D337" s="69"/>
      <c r="E337" s="69"/>
      <c r="F337" s="69"/>
      <c r="G337" s="69"/>
      <c r="H337" s="69"/>
      <c r="I337" s="69"/>
      <c r="J337" s="69"/>
      <c r="K337" s="69"/>
      <c r="L337" s="69"/>
      <c r="M337" s="69"/>
      <c r="N337" s="69"/>
      <c r="O337" s="69"/>
      <c r="P337" s="69"/>
      <c r="Q337" s="69"/>
      <c r="R337" s="246"/>
      <c r="S337" s="246"/>
      <c r="T337" s="246"/>
      <c r="U337" s="246"/>
      <c r="V337" s="246"/>
      <c r="W337" s="246"/>
      <c r="X337" s="69"/>
      <c r="Y337" s="69"/>
      <c r="Z337" s="69"/>
      <c r="AA337" s="246"/>
      <c r="AB337" s="246"/>
      <c r="AC337" s="246"/>
      <c r="AD337" s="246"/>
      <c r="AE337" s="69"/>
      <c r="AF337" s="69"/>
      <c r="AG337" s="69"/>
      <c r="AH337" s="69"/>
      <c r="AI337" s="69"/>
      <c r="AJ337" s="69"/>
      <c r="AK337" s="69"/>
      <c r="AL337" s="69"/>
      <c r="AM337" s="69"/>
      <c r="AN337" s="69"/>
      <c r="AO337" s="69"/>
      <c r="AP337" s="69"/>
      <c r="AQ337" s="69"/>
      <c r="AR337" s="69"/>
      <c r="AS337" s="69"/>
      <c r="AT337" s="69"/>
      <c r="AU337" s="69"/>
      <c r="AV337" s="69"/>
      <c r="AW337" s="69"/>
      <c r="AX337" s="69"/>
      <c r="AY337" s="69"/>
      <c r="AZ337" s="69"/>
      <c r="BA337" s="69"/>
      <c r="BB337" s="69"/>
      <c r="BC337" s="69"/>
      <c r="BD337" s="69"/>
    </row>
    <row r="338" spans="1:56" s="70" customFormat="1" ht="13.8">
      <c r="A338" s="69"/>
      <c r="B338" s="69"/>
      <c r="C338" s="69"/>
      <c r="D338" s="69"/>
      <c r="E338" s="69"/>
      <c r="F338" s="69"/>
      <c r="G338" s="69"/>
      <c r="H338" s="69"/>
      <c r="I338" s="69"/>
      <c r="J338" s="69"/>
      <c r="K338" s="69"/>
      <c r="L338" s="69"/>
      <c r="M338" s="69"/>
      <c r="N338" s="69"/>
      <c r="O338" s="69"/>
      <c r="P338" s="69"/>
      <c r="Q338" s="69"/>
      <c r="R338" s="246"/>
      <c r="S338" s="246"/>
      <c r="T338" s="246"/>
      <c r="U338" s="246"/>
      <c r="V338" s="246"/>
      <c r="W338" s="246"/>
      <c r="X338" s="69"/>
      <c r="Y338" s="69"/>
      <c r="Z338" s="69"/>
      <c r="AA338" s="246"/>
      <c r="AB338" s="246"/>
      <c r="AC338" s="246"/>
      <c r="AD338" s="246"/>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c r="BD338" s="69"/>
    </row>
    <row r="339" spans="1:56" s="70" customFormat="1" ht="13.8">
      <c r="A339" s="69"/>
      <c r="B339" s="69"/>
      <c r="C339" s="69"/>
      <c r="D339" s="69"/>
      <c r="E339" s="69"/>
      <c r="F339" s="69"/>
      <c r="G339" s="69"/>
      <c r="H339" s="69"/>
      <c r="I339" s="69"/>
      <c r="J339" s="69"/>
      <c r="K339" s="69"/>
      <c r="L339" s="69"/>
      <c r="M339" s="69"/>
      <c r="N339" s="69"/>
      <c r="O339" s="69"/>
      <c r="P339" s="69"/>
      <c r="Q339" s="69"/>
      <c r="R339" s="246"/>
      <c r="S339" s="246"/>
      <c r="T339" s="246"/>
      <c r="U339" s="246"/>
      <c r="V339" s="246"/>
      <c r="W339" s="246"/>
      <c r="X339" s="69"/>
      <c r="Y339" s="69"/>
      <c r="Z339" s="69"/>
      <c r="AA339" s="246"/>
      <c r="AB339" s="246"/>
      <c r="AC339" s="246"/>
      <c r="AD339" s="246"/>
      <c r="AE339" s="69"/>
      <c r="AF339" s="69"/>
      <c r="AG339" s="69"/>
      <c r="AH339" s="69"/>
      <c r="AI339" s="69"/>
      <c r="AJ339" s="69"/>
      <c r="AK339" s="69"/>
      <c r="AL339" s="69"/>
      <c r="AM339" s="69"/>
      <c r="AN339" s="69"/>
      <c r="AO339" s="69"/>
      <c r="AP339" s="69"/>
      <c r="AQ339" s="69"/>
      <c r="AR339" s="69"/>
      <c r="AS339" s="69"/>
      <c r="AT339" s="69"/>
      <c r="AU339" s="69"/>
      <c r="AV339" s="69"/>
      <c r="AW339" s="69"/>
      <c r="AX339" s="69"/>
      <c r="AY339" s="69"/>
      <c r="AZ339" s="69"/>
      <c r="BA339" s="69"/>
      <c r="BB339" s="69"/>
      <c r="BC339" s="69"/>
      <c r="BD339" s="69"/>
    </row>
    <row r="340" spans="1:56" s="70" customFormat="1" ht="13.8">
      <c r="A340" s="69"/>
      <c r="B340" s="69"/>
      <c r="C340" s="69"/>
      <c r="D340" s="69"/>
      <c r="E340" s="69"/>
      <c r="F340" s="69"/>
      <c r="G340" s="69"/>
      <c r="H340" s="69"/>
      <c r="I340" s="69"/>
      <c r="J340" s="69"/>
      <c r="K340" s="69"/>
      <c r="L340" s="69"/>
      <c r="M340" s="69"/>
      <c r="N340" s="69"/>
      <c r="O340" s="69"/>
      <c r="P340" s="69"/>
      <c r="Q340" s="69"/>
      <c r="R340" s="246"/>
      <c r="S340" s="246"/>
      <c r="T340" s="246"/>
      <c r="U340" s="246"/>
      <c r="V340" s="246"/>
      <c r="W340" s="246"/>
      <c r="X340" s="69"/>
      <c r="Y340" s="69"/>
      <c r="Z340" s="69"/>
      <c r="AA340" s="246"/>
      <c r="AB340" s="246"/>
      <c r="AC340" s="246"/>
      <c r="AD340" s="246"/>
      <c r="AE340" s="69"/>
      <c r="AF340" s="69"/>
      <c r="AG340" s="69"/>
      <c r="AH340" s="69"/>
      <c r="AI340" s="69"/>
      <c r="AJ340" s="69"/>
      <c r="AK340" s="69"/>
      <c r="AL340" s="69"/>
      <c r="AM340" s="69"/>
      <c r="AN340" s="69"/>
      <c r="AO340" s="69"/>
      <c r="AP340" s="69"/>
      <c r="AQ340" s="69"/>
      <c r="AR340" s="69"/>
      <c r="AS340" s="69"/>
      <c r="AT340" s="69"/>
      <c r="AU340" s="69"/>
      <c r="AV340" s="69"/>
      <c r="AW340" s="69"/>
      <c r="AX340" s="69"/>
      <c r="AY340" s="69"/>
      <c r="AZ340" s="69"/>
      <c r="BA340" s="69"/>
      <c r="BB340" s="69"/>
      <c r="BC340" s="69"/>
      <c r="BD340" s="69"/>
    </row>
    <row r="341" spans="1:56" s="70" customFormat="1" ht="13.8">
      <c r="A341" s="69"/>
      <c r="B341" s="69"/>
      <c r="C341" s="69"/>
      <c r="D341" s="69"/>
      <c r="E341" s="69"/>
      <c r="F341" s="69"/>
      <c r="G341" s="69"/>
      <c r="H341" s="69"/>
      <c r="I341" s="69"/>
      <c r="J341" s="69"/>
      <c r="K341" s="69"/>
      <c r="L341" s="69"/>
      <c r="M341" s="69"/>
      <c r="N341" s="69"/>
      <c r="O341" s="69"/>
      <c r="P341" s="69"/>
      <c r="Q341" s="69"/>
      <c r="R341" s="246"/>
      <c r="S341" s="246"/>
      <c r="T341" s="246"/>
      <c r="U341" s="246"/>
      <c r="V341" s="246"/>
      <c r="W341" s="246"/>
      <c r="X341" s="69"/>
      <c r="Y341" s="69"/>
      <c r="Z341" s="69"/>
      <c r="AA341" s="246"/>
      <c r="AB341" s="246"/>
      <c r="AC341" s="246"/>
      <c r="AD341" s="246"/>
      <c r="AE341" s="69"/>
      <c r="AF341" s="69"/>
      <c r="AG341" s="69"/>
      <c r="AH341" s="69"/>
      <c r="AI341" s="69"/>
      <c r="AJ341" s="69"/>
      <c r="AK341" s="69"/>
      <c r="AL341" s="69"/>
      <c r="AM341" s="69"/>
      <c r="AN341" s="69"/>
      <c r="AO341" s="69"/>
      <c r="AP341" s="69"/>
      <c r="AQ341" s="69"/>
      <c r="AR341" s="69"/>
      <c r="AS341" s="69"/>
      <c r="AT341" s="69"/>
      <c r="AU341" s="69"/>
      <c r="AV341" s="69"/>
      <c r="AW341" s="69"/>
      <c r="AX341" s="69"/>
      <c r="AY341" s="69"/>
      <c r="AZ341" s="69"/>
      <c r="BA341" s="69"/>
      <c r="BB341" s="69"/>
      <c r="BC341" s="69"/>
      <c r="BD341" s="69"/>
    </row>
    <row r="342" spans="1:56" s="70" customFormat="1" ht="13.8">
      <c r="A342" s="69"/>
      <c r="B342" s="69"/>
      <c r="C342" s="69"/>
      <c r="D342" s="69"/>
      <c r="E342" s="69"/>
      <c r="F342" s="69"/>
      <c r="G342" s="69"/>
      <c r="H342" s="69"/>
      <c r="I342" s="69"/>
      <c r="J342" s="69"/>
      <c r="K342" s="69"/>
      <c r="L342" s="69"/>
      <c r="M342" s="69"/>
      <c r="N342" s="69"/>
      <c r="O342" s="69"/>
      <c r="P342" s="69"/>
      <c r="Q342" s="69"/>
      <c r="R342" s="246"/>
      <c r="S342" s="246"/>
      <c r="T342" s="246"/>
      <c r="U342" s="246"/>
      <c r="V342" s="246"/>
      <c r="W342" s="246"/>
      <c r="X342" s="69"/>
      <c r="Y342" s="69"/>
      <c r="Z342" s="69"/>
      <c r="AA342" s="246"/>
      <c r="AB342" s="246"/>
      <c r="AC342" s="246"/>
      <c r="AD342" s="246"/>
      <c r="AE342" s="69"/>
      <c r="AF342" s="69"/>
      <c r="AG342" s="69"/>
      <c r="AH342" s="69"/>
      <c r="AI342" s="69"/>
      <c r="AJ342" s="69"/>
      <c r="AK342" s="69"/>
      <c r="AL342" s="69"/>
      <c r="AM342" s="69"/>
      <c r="AN342" s="69"/>
      <c r="AO342" s="69"/>
      <c r="AP342" s="69"/>
      <c r="AQ342" s="69"/>
      <c r="AR342" s="69"/>
      <c r="AS342" s="69"/>
      <c r="AT342" s="69"/>
      <c r="AU342" s="69"/>
      <c r="AV342" s="69"/>
      <c r="AW342" s="69"/>
      <c r="AX342" s="69"/>
      <c r="AY342" s="69"/>
      <c r="AZ342" s="69"/>
      <c r="BA342" s="69"/>
      <c r="BB342" s="69"/>
      <c r="BC342" s="69"/>
      <c r="BD342" s="69"/>
    </row>
    <row r="343" spans="1:56" s="70" customFormat="1" ht="13.8">
      <c r="A343" s="69"/>
      <c r="B343" s="69"/>
      <c r="C343" s="69"/>
      <c r="D343" s="69"/>
      <c r="E343" s="69"/>
      <c r="F343" s="69"/>
      <c r="G343" s="69"/>
      <c r="H343" s="69"/>
      <c r="I343" s="69"/>
      <c r="J343" s="69"/>
      <c r="K343" s="69"/>
      <c r="L343" s="69"/>
      <c r="M343" s="69"/>
      <c r="N343" s="69"/>
      <c r="O343" s="69"/>
      <c r="P343" s="69"/>
      <c r="Q343" s="69"/>
      <c r="R343" s="246"/>
      <c r="S343" s="246"/>
      <c r="T343" s="246"/>
      <c r="U343" s="246"/>
      <c r="V343" s="246"/>
      <c r="W343" s="246"/>
      <c r="X343" s="69"/>
      <c r="Y343" s="69"/>
      <c r="Z343" s="69"/>
      <c r="AA343" s="246"/>
      <c r="AB343" s="246"/>
      <c r="AC343" s="246"/>
      <c r="AD343" s="246"/>
      <c r="AE343" s="69"/>
      <c r="AF343" s="69"/>
      <c r="AG343" s="69"/>
      <c r="AH343" s="69"/>
      <c r="AI343" s="69"/>
      <c r="AJ343" s="69"/>
      <c r="AK343" s="69"/>
      <c r="AL343" s="69"/>
      <c r="AM343" s="69"/>
      <c r="AN343" s="69"/>
      <c r="AO343" s="69"/>
      <c r="AP343" s="69"/>
      <c r="AQ343" s="69"/>
      <c r="AR343" s="69"/>
      <c r="AS343" s="69"/>
      <c r="AT343" s="69"/>
      <c r="AU343" s="69"/>
      <c r="AV343" s="69"/>
      <c r="AW343" s="69"/>
      <c r="AX343" s="69"/>
      <c r="AY343" s="69"/>
      <c r="AZ343" s="69"/>
      <c r="BA343" s="69"/>
      <c r="BB343" s="69"/>
      <c r="BC343" s="69"/>
      <c r="BD343" s="69"/>
    </row>
    <row r="344" spans="1:56" s="70" customFormat="1" ht="13.8">
      <c r="A344" s="69"/>
      <c r="B344" s="69"/>
      <c r="C344" s="69"/>
      <c r="D344" s="69"/>
      <c r="E344" s="69"/>
      <c r="F344" s="69"/>
      <c r="G344" s="69"/>
      <c r="H344" s="69"/>
      <c r="I344" s="69"/>
      <c r="J344" s="69"/>
      <c r="K344" s="69"/>
      <c r="L344" s="69"/>
      <c r="M344" s="69"/>
      <c r="N344" s="69"/>
      <c r="O344" s="69"/>
      <c r="P344" s="69"/>
      <c r="Q344" s="69"/>
      <c r="R344" s="246"/>
      <c r="S344" s="246"/>
      <c r="T344" s="246"/>
      <c r="U344" s="246"/>
      <c r="V344" s="246"/>
      <c r="W344" s="246"/>
      <c r="X344" s="69"/>
      <c r="Y344" s="69"/>
      <c r="Z344" s="69"/>
      <c r="AA344" s="246"/>
      <c r="AB344" s="246"/>
      <c r="AC344" s="246"/>
      <c r="AD344" s="246"/>
      <c r="AE344" s="69"/>
      <c r="AF344" s="69"/>
      <c r="AG344" s="69"/>
      <c r="AH344" s="69"/>
      <c r="AI344" s="69"/>
      <c r="AJ344" s="69"/>
      <c r="AK344" s="69"/>
      <c r="AL344" s="69"/>
      <c r="AM344" s="69"/>
      <c r="AN344" s="69"/>
      <c r="AO344" s="69"/>
      <c r="AP344" s="69"/>
      <c r="AQ344" s="69"/>
      <c r="AR344" s="69"/>
      <c r="AS344" s="69"/>
      <c r="AT344" s="69"/>
      <c r="AU344" s="69"/>
      <c r="AV344" s="69"/>
      <c r="AW344" s="69"/>
      <c r="AX344" s="69"/>
      <c r="AY344" s="69"/>
      <c r="AZ344" s="69"/>
      <c r="BA344" s="69"/>
      <c r="BB344" s="69"/>
      <c r="BC344" s="69"/>
      <c r="BD344" s="69"/>
    </row>
    <row r="345" spans="1:56" s="70" customFormat="1" ht="13.8">
      <c r="A345" s="69"/>
      <c r="B345" s="69"/>
      <c r="C345" s="69"/>
      <c r="D345" s="69"/>
      <c r="E345" s="69"/>
      <c r="F345" s="69"/>
      <c r="G345" s="69"/>
      <c r="H345" s="69"/>
      <c r="I345" s="69"/>
      <c r="J345" s="69"/>
      <c r="K345" s="69"/>
      <c r="L345" s="69"/>
      <c r="M345" s="69"/>
      <c r="N345" s="69"/>
      <c r="O345" s="69"/>
      <c r="P345" s="69"/>
      <c r="Q345" s="69"/>
      <c r="R345" s="246"/>
      <c r="S345" s="246"/>
      <c r="T345" s="246"/>
      <c r="U345" s="246"/>
      <c r="V345" s="246"/>
      <c r="W345" s="246"/>
      <c r="X345" s="69"/>
      <c r="Y345" s="69"/>
      <c r="Z345" s="69"/>
      <c r="AA345" s="246"/>
      <c r="AB345" s="246"/>
      <c r="AC345" s="246"/>
      <c r="AD345" s="246"/>
      <c r="AE345" s="69"/>
      <c r="AF345" s="69"/>
      <c r="AG345" s="69"/>
      <c r="AH345" s="69"/>
      <c r="AI345" s="69"/>
      <c r="AJ345" s="69"/>
      <c r="AK345" s="69"/>
      <c r="AL345" s="69"/>
      <c r="AM345" s="69"/>
      <c r="AN345" s="69"/>
      <c r="AO345" s="69"/>
      <c r="AP345" s="69"/>
      <c r="AQ345" s="69"/>
      <c r="AR345" s="69"/>
      <c r="AS345" s="69"/>
      <c r="AT345" s="69"/>
      <c r="AU345" s="69"/>
      <c r="AV345" s="69"/>
      <c r="AW345" s="69"/>
      <c r="AX345" s="69"/>
      <c r="AY345" s="69"/>
      <c r="AZ345" s="69"/>
      <c r="BA345" s="69"/>
      <c r="BB345" s="69"/>
      <c r="BC345" s="69"/>
      <c r="BD345" s="69"/>
    </row>
    <row r="346" spans="1:56" s="70" customFormat="1" ht="13.8">
      <c r="A346" s="69"/>
      <c r="B346" s="69"/>
      <c r="C346" s="69"/>
      <c r="D346" s="69"/>
      <c r="E346" s="69"/>
      <c r="F346" s="69"/>
      <c r="G346" s="69"/>
      <c r="H346" s="69"/>
      <c r="I346" s="69"/>
      <c r="J346" s="69"/>
      <c r="K346" s="69"/>
      <c r="L346" s="69"/>
      <c r="M346" s="69"/>
      <c r="N346" s="69"/>
      <c r="O346" s="69"/>
      <c r="P346" s="69"/>
      <c r="Q346" s="69"/>
      <c r="R346" s="246"/>
      <c r="S346" s="246"/>
      <c r="T346" s="246"/>
      <c r="U346" s="246"/>
      <c r="V346" s="246"/>
      <c r="W346" s="246"/>
      <c r="X346" s="69"/>
      <c r="Y346" s="69"/>
      <c r="Z346" s="69"/>
      <c r="AA346" s="246"/>
      <c r="AB346" s="246"/>
      <c r="AC346" s="246"/>
      <c r="AD346" s="246"/>
      <c r="AE346" s="69"/>
      <c r="AF346" s="69"/>
      <c r="AG346" s="69"/>
      <c r="AH346" s="69"/>
      <c r="AI346" s="69"/>
      <c r="AJ346" s="69"/>
      <c r="AK346" s="69"/>
      <c r="AL346" s="69"/>
      <c r="AM346" s="69"/>
      <c r="AN346" s="69"/>
      <c r="AO346" s="69"/>
      <c r="AP346" s="69"/>
      <c r="AQ346" s="69"/>
      <c r="AR346" s="69"/>
      <c r="AS346" s="69"/>
      <c r="AT346" s="69"/>
      <c r="AU346" s="69"/>
      <c r="AV346" s="69"/>
      <c r="AW346" s="69"/>
      <c r="AX346" s="69"/>
      <c r="AY346" s="69"/>
      <c r="AZ346" s="69"/>
      <c r="BA346" s="69"/>
      <c r="BB346" s="69"/>
      <c r="BC346" s="69"/>
      <c r="BD346" s="69"/>
    </row>
    <row r="347" spans="1:56" s="70" customFormat="1" ht="13.8">
      <c r="A347" s="69"/>
      <c r="B347" s="69"/>
      <c r="C347" s="69"/>
      <c r="D347" s="69"/>
      <c r="E347" s="69"/>
      <c r="F347" s="69"/>
      <c r="G347" s="69"/>
      <c r="H347" s="69"/>
      <c r="I347" s="69"/>
      <c r="J347" s="69"/>
      <c r="K347" s="69"/>
      <c r="L347" s="69"/>
      <c r="M347" s="69"/>
      <c r="N347" s="69"/>
      <c r="O347" s="69"/>
      <c r="P347" s="69"/>
      <c r="Q347" s="69"/>
      <c r="R347" s="246"/>
      <c r="S347" s="246"/>
      <c r="T347" s="246"/>
      <c r="U347" s="246"/>
      <c r="V347" s="246"/>
      <c r="W347" s="246"/>
      <c r="X347" s="69"/>
      <c r="Y347" s="69"/>
      <c r="Z347" s="69"/>
      <c r="AA347" s="246"/>
      <c r="AB347" s="246"/>
      <c r="AC347" s="246"/>
      <c r="AD347" s="246"/>
      <c r="AE347" s="69"/>
      <c r="AF347" s="69"/>
      <c r="AG347" s="69"/>
      <c r="AH347" s="69"/>
      <c r="AI347" s="69"/>
      <c r="AJ347" s="69"/>
      <c r="AK347" s="69"/>
      <c r="AL347" s="69"/>
      <c r="AM347" s="69"/>
      <c r="AN347" s="69"/>
      <c r="AO347" s="69"/>
      <c r="AP347" s="69"/>
      <c r="AQ347" s="69"/>
      <c r="AR347" s="69"/>
      <c r="AS347" s="69"/>
      <c r="AT347" s="69"/>
      <c r="AU347" s="69"/>
      <c r="AV347" s="69"/>
      <c r="AW347" s="69"/>
      <c r="AX347" s="69"/>
      <c r="AY347" s="69"/>
      <c r="AZ347" s="69"/>
      <c r="BA347" s="69"/>
      <c r="BB347" s="69"/>
      <c r="BC347" s="69"/>
      <c r="BD347" s="69"/>
    </row>
    <row r="348" spans="1:56" s="70" customFormat="1" ht="13.8">
      <c r="A348" s="69"/>
      <c r="B348" s="69"/>
      <c r="C348" s="69"/>
      <c r="D348" s="69"/>
      <c r="E348" s="69"/>
      <c r="F348" s="69"/>
      <c r="G348" s="69"/>
      <c r="H348" s="69"/>
      <c r="I348" s="69"/>
      <c r="J348" s="69"/>
      <c r="K348" s="69"/>
      <c r="L348" s="69"/>
      <c r="M348" s="69"/>
      <c r="N348" s="69"/>
      <c r="O348" s="69"/>
      <c r="P348" s="69"/>
      <c r="Q348" s="69"/>
      <c r="R348" s="246"/>
      <c r="S348" s="246"/>
      <c r="T348" s="246"/>
      <c r="U348" s="246"/>
      <c r="V348" s="246"/>
      <c r="W348" s="246"/>
      <c r="X348" s="69"/>
      <c r="Y348" s="69"/>
      <c r="Z348" s="69"/>
      <c r="AA348" s="246"/>
      <c r="AB348" s="246"/>
      <c r="AC348" s="246"/>
      <c r="AD348" s="246"/>
      <c r="AE348" s="69"/>
      <c r="AF348" s="69"/>
      <c r="AG348" s="69"/>
      <c r="AH348" s="69"/>
      <c r="AI348" s="69"/>
      <c r="AJ348" s="69"/>
      <c r="AK348" s="69"/>
      <c r="AL348" s="69"/>
      <c r="AM348" s="69"/>
      <c r="AN348" s="69"/>
      <c r="AO348" s="69"/>
      <c r="AP348" s="69"/>
      <c r="AQ348" s="69"/>
      <c r="AR348" s="69"/>
      <c r="AS348" s="69"/>
      <c r="AT348" s="69"/>
      <c r="AU348" s="69"/>
      <c r="AV348" s="69"/>
      <c r="AW348" s="69"/>
      <c r="AX348" s="69"/>
      <c r="AY348" s="69"/>
      <c r="AZ348" s="69"/>
      <c r="BA348" s="69"/>
      <c r="BB348" s="69"/>
      <c r="BC348" s="69"/>
      <c r="BD348" s="69"/>
    </row>
    <row r="349" spans="1:56" s="70" customFormat="1" ht="13.8">
      <c r="A349" s="69"/>
      <c r="B349" s="69"/>
      <c r="C349" s="69"/>
      <c r="D349" s="69"/>
      <c r="E349" s="69"/>
      <c r="F349" s="69"/>
      <c r="G349" s="69"/>
      <c r="H349" s="69"/>
      <c r="I349" s="69"/>
      <c r="J349" s="69"/>
      <c r="K349" s="69"/>
      <c r="L349" s="69"/>
      <c r="M349" s="69"/>
      <c r="N349" s="69"/>
      <c r="O349" s="69"/>
      <c r="P349" s="69"/>
      <c r="Q349" s="69"/>
      <c r="R349" s="246"/>
      <c r="S349" s="246"/>
      <c r="T349" s="246"/>
      <c r="U349" s="246"/>
      <c r="V349" s="246"/>
      <c r="W349" s="246"/>
      <c r="X349" s="69"/>
      <c r="Y349" s="69"/>
      <c r="Z349" s="69"/>
      <c r="AA349" s="246"/>
      <c r="AB349" s="246"/>
      <c r="AC349" s="246"/>
      <c r="AD349" s="246"/>
      <c r="AE349" s="69"/>
      <c r="AF349" s="69"/>
      <c r="AG349" s="69"/>
      <c r="AH349" s="69"/>
      <c r="AI349" s="69"/>
      <c r="AJ349" s="69"/>
      <c r="AK349" s="69"/>
      <c r="AL349" s="69"/>
      <c r="AM349" s="69"/>
      <c r="AN349" s="69"/>
      <c r="AO349" s="69"/>
      <c r="AP349" s="69"/>
      <c r="AQ349" s="69"/>
      <c r="AR349" s="69"/>
      <c r="AS349" s="69"/>
      <c r="AT349" s="69"/>
      <c r="AU349" s="69"/>
      <c r="AV349" s="69"/>
      <c r="AW349" s="69"/>
      <c r="AX349" s="69"/>
      <c r="AY349" s="69"/>
      <c r="AZ349" s="69"/>
      <c r="BA349" s="69"/>
      <c r="BB349" s="69"/>
      <c r="BC349" s="69"/>
      <c r="BD349" s="69"/>
    </row>
    <row r="350" spans="1:56" s="70" customFormat="1" ht="13.8">
      <c r="A350" s="69"/>
      <c r="B350" s="69"/>
      <c r="C350" s="69"/>
      <c r="D350" s="69"/>
      <c r="E350" s="69"/>
      <c r="F350" s="69"/>
      <c r="G350" s="69"/>
      <c r="H350" s="69"/>
      <c r="I350" s="69"/>
      <c r="J350" s="69"/>
      <c r="K350" s="69"/>
      <c r="L350" s="69"/>
      <c r="M350" s="69"/>
      <c r="N350" s="69"/>
      <c r="O350" s="69"/>
      <c r="P350" s="69"/>
      <c r="Q350" s="69"/>
      <c r="R350" s="246"/>
      <c r="S350" s="246"/>
      <c r="T350" s="246"/>
      <c r="U350" s="246"/>
      <c r="V350" s="246"/>
      <c r="W350" s="246"/>
      <c r="X350" s="69"/>
      <c r="Y350" s="69"/>
      <c r="Z350" s="69"/>
      <c r="AA350" s="246"/>
      <c r="AB350" s="246"/>
      <c r="AC350" s="246"/>
      <c r="AD350" s="246"/>
      <c r="AE350" s="69"/>
      <c r="AF350" s="69"/>
      <c r="AG350" s="69"/>
      <c r="AH350" s="69"/>
      <c r="AI350" s="69"/>
      <c r="AJ350" s="69"/>
      <c r="AK350" s="69"/>
      <c r="AL350" s="69"/>
      <c r="AM350" s="69"/>
      <c r="AN350" s="69"/>
      <c r="AO350" s="69"/>
      <c r="AP350" s="69"/>
      <c r="AQ350" s="69"/>
      <c r="AR350" s="69"/>
      <c r="AS350" s="69"/>
      <c r="AT350" s="69"/>
      <c r="AU350" s="69"/>
      <c r="AV350" s="69"/>
      <c r="AW350" s="69"/>
      <c r="AX350" s="69"/>
      <c r="AY350" s="69"/>
      <c r="AZ350" s="69"/>
      <c r="BA350" s="69"/>
      <c r="BB350" s="69"/>
      <c r="BC350" s="69"/>
      <c r="BD350" s="69"/>
    </row>
    <row r="351" spans="1:56" s="70" customFormat="1" ht="13.8">
      <c r="A351" s="69"/>
      <c r="B351" s="69"/>
      <c r="C351" s="69"/>
      <c r="D351" s="69"/>
      <c r="E351" s="69"/>
      <c r="F351" s="69"/>
      <c r="G351" s="69"/>
      <c r="H351" s="69"/>
      <c r="I351" s="69"/>
      <c r="J351" s="69"/>
      <c r="K351" s="69"/>
      <c r="L351" s="69"/>
      <c r="M351" s="69"/>
      <c r="N351" s="69"/>
      <c r="O351" s="69"/>
      <c r="P351" s="69"/>
      <c r="Q351" s="69"/>
      <c r="R351" s="246"/>
      <c r="S351" s="246"/>
      <c r="T351" s="246"/>
      <c r="U351" s="246"/>
      <c r="V351" s="246"/>
      <c r="W351" s="246"/>
      <c r="X351" s="69"/>
      <c r="Y351" s="69"/>
      <c r="Z351" s="69"/>
      <c r="AA351" s="246"/>
      <c r="AB351" s="246"/>
      <c r="AC351" s="246"/>
      <c r="AD351" s="246"/>
      <c r="AE351" s="69"/>
      <c r="AF351" s="69"/>
      <c r="AG351" s="69"/>
      <c r="AH351" s="69"/>
      <c r="AI351" s="69"/>
      <c r="AJ351" s="69"/>
      <c r="AK351" s="69"/>
      <c r="AL351" s="69"/>
      <c r="AM351" s="69"/>
      <c r="AN351" s="69"/>
      <c r="AO351" s="69"/>
      <c r="AP351" s="69"/>
      <c r="AQ351" s="69"/>
      <c r="AR351" s="69"/>
      <c r="AS351" s="69"/>
      <c r="AT351" s="69"/>
      <c r="AU351" s="69"/>
      <c r="AV351" s="69"/>
      <c r="AW351" s="69"/>
      <c r="AX351" s="69"/>
      <c r="AY351" s="69"/>
      <c r="AZ351" s="69"/>
      <c r="BA351" s="69"/>
      <c r="BB351" s="69"/>
      <c r="BC351" s="69"/>
      <c r="BD351" s="69"/>
    </row>
    <row r="352" spans="1:56" s="70" customFormat="1" ht="13.8">
      <c r="A352" s="69"/>
      <c r="B352" s="69"/>
      <c r="C352" s="69"/>
      <c r="D352" s="69"/>
      <c r="E352" s="69"/>
      <c r="F352" s="69"/>
      <c r="G352" s="69"/>
      <c r="H352" s="69"/>
      <c r="I352" s="69"/>
      <c r="J352" s="69"/>
      <c r="K352" s="69"/>
      <c r="L352" s="69"/>
      <c r="M352" s="69"/>
      <c r="N352" s="69"/>
      <c r="O352" s="69"/>
      <c r="P352" s="69"/>
      <c r="Q352" s="69"/>
      <c r="R352" s="246"/>
      <c r="S352" s="246"/>
      <c r="T352" s="246"/>
      <c r="U352" s="246"/>
      <c r="V352" s="246"/>
      <c r="W352" s="246"/>
      <c r="X352" s="69"/>
      <c r="Y352" s="69"/>
      <c r="Z352" s="69"/>
      <c r="AA352" s="246"/>
      <c r="AB352" s="246"/>
      <c r="AC352" s="246"/>
      <c r="AD352" s="246"/>
      <c r="AE352" s="69"/>
      <c r="AF352" s="69"/>
      <c r="AG352" s="69"/>
      <c r="AH352" s="69"/>
      <c r="AI352" s="69"/>
      <c r="AJ352" s="69"/>
      <c r="AK352" s="69"/>
      <c r="AL352" s="69"/>
      <c r="AM352" s="69"/>
      <c r="AN352" s="69"/>
      <c r="AO352" s="69"/>
      <c r="AP352" s="69"/>
      <c r="AQ352" s="69"/>
      <c r="AR352" s="69"/>
      <c r="AS352" s="69"/>
      <c r="AT352" s="69"/>
      <c r="AU352" s="69"/>
      <c r="AV352" s="69"/>
      <c r="AW352" s="69"/>
      <c r="AX352" s="69"/>
      <c r="AY352" s="69"/>
      <c r="AZ352" s="69"/>
      <c r="BA352" s="69"/>
      <c r="BB352" s="69"/>
      <c r="BC352" s="69"/>
      <c r="BD352" s="69"/>
    </row>
    <row r="353" spans="1:56" s="70" customFormat="1" ht="13.8">
      <c r="A353" s="69"/>
      <c r="B353" s="69"/>
      <c r="C353" s="69"/>
      <c r="D353" s="69"/>
      <c r="E353" s="69"/>
      <c r="F353" s="69"/>
      <c r="G353" s="69"/>
      <c r="H353" s="69"/>
      <c r="I353" s="69"/>
      <c r="J353" s="69"/>
      <c r="K353" s="69"/>
      <c r="L353" s="69"/>
      <c r="M353" s="69"/>
      <c r="N353" s="69"/>
      <c r="O353" s="69"/>
      <c r="P353" s="69"/>
      <c r="Q353" s="69"/>
      <c r="R353" s="246"/>
      <c r="S353" s="246"/>
      <c r="T353" s="246"/>
      <c r="U353" s="246"/>
      <c r="V353" s="246"/>
      <c r="W353" s="246"/>
      <c r="X353" s="69"/>
      <c r="Y353" s="69"/>
      <c r="Z353" s="69"/>
      <c r="AA353" s="246"/>
      <c r="AB353" s="246"/>
      <c r="AC353" s="246"/>
      <c r="AD353" s="246"/>
      <c r="AE353" s="69"/>
      <c r="AF353" s="69"/>
      <c r="AG353" s="69"/>
      <c r="AH353" s="69"/>
      <c r="AI353" s="69"/>
      <c r="AJ353" s="69"/>
      <c r="AK353" s="69"/>
      <c r="AL353" s="69"/>
      <c r="AM353" s="69"/>
      <c r="AN353" s="69"/>
      <c r="AO353" s="69"/>
      <c r="AP353" s="69"/>
      <c r="AQ353" s="69"/>
      <c r="AR353" s="69"/>
      <c r="AS353" s="69"/>
      <c r="AT353" s="69"/>
      <c r="AU353" s="69"/>
      <c r="AV353" s="69"/>
      <c r="AW353" s="69"/>
      <c r="AX353" s="69"/>
      <c r="AY353" s="69"/>
      <c r="AZ353" s="69"/>
      <c r="BA353" s="69"/>
      <c r="BB353" s="69"/>
      <c r="BC353" s="69"/>
      <c r="BD353" s="69"/>
    </row>
    <row r="354" spans="1:56" s="70" customFormat="1" ht="13.8">
      <c r="A354" s="69"/>
      <c r="B354" s="69"/>
      <c r="C354" s="69"/>
      <c r="D354" s="69"/>
      <c r="E354" s="69"/>
      <c r="F354" s="69"/>
      <c r="G354" s="69"/>
      <c r="H354" s="69"/>
      <c r="I354" s="69"/>
      <c r="J354" s="69"/>
      <c r="K354" s="69"/>
      <c r="L354" s="69"/>
      <c r="M354" s="69"/>
      <c r="N354" s="69"/>
      <c r="O354" s="69"/>
      <c r="P354" s="69"/>
      <c r="Q354" s="69"/>
      <c r="R354" s="246"/>
      <c r="S354" s="246"/>
      <c r="T354" s="246"/>
      <c r="U354" s="246"/>
      <c r="V354" s="246"/>
      <c r="W354" s="246"/>
      <c r="X354" s="69"/>
      <c r="Y354" s="69"/>
      <c r="Z354" s="69"/>
      <c r="AA354" s="246"/>
      <c r="AB354" s="246"/>
      <c r="AC354" s="246"/>
      <c r="AD354" s="246"/>
      <c r="AE354" s="69"/>
      <c r="AF354" s="69"/>
      <c r="AG354" s="69"/>
      <c r="AH354" s="69"/>
      <c r="AI354" s="69"/>
      <c r="AJ354" s="69"/>
      <c r="AK354" s="69"/>
      <c r="AL354" s="69"/>
      <c r="AM354" s="69"/>
      <c r="AN354" s="69"/>
      <c r="AO354" s="69"/>
      <c r="AP354" s="69"/>
      <c r="AQ354" s="69"/>
      <c r="AR354" s="69"/>
      <c r="AS354" s="69"/>
      <c r="AT354" s="69"/>
      <c r="AU354" s="69"/>
      <c r="AV354" s="69"/>
      <c r="AW354" s="69"/>
      <c r="AX354" s="69"/>
      <c r="AY354" s="69"/>
      <c r="AZ354" s="69"/>
      <c r="BA354" s="69"/>
      <c r="BB354" s="69"/>
      <c r="BC354" s="69"/>
      <c r="BD354" s="69"/>
    </row>
    <row r="355" spans="1:56" s="70" customFormat="1" ht="13.8">
      <c r="A355" s="69"/>
      <c r="B355" s="69"/>
      <c r="C355" s="69"/>
      <c r="D355" s="69"/>
      <c r="E355" s="69"/>
      <c r="F355" s="69"/>
      <c r="G355" s="69"/>
      <c r="H355" s="69"/>
      <c r="I355" s="69"/>
      <c r="J355" s="69"/>
      <c r="K355" s="69"/>
      <c r="L355" s="69"/>
      <c r="M355" s="69"/>
      <c r="N355" s="69"/>
      <c r="O355" s="69"/>
      <c r="P355" s="69"/>
      <c r="Q355" s="69"/>
      <c r="R355" s="246"/>
      <c r="S355" s="246"/>
      <c r="T355" s="246"/>
      <c r="U355" s="246"/>
      <c r="V355" s="246"/>
      <c r="W355" s="246"/>
      <c r="X355" s="69"/>
      <c r="Y355" s="69"/>
      <c r="Z355" s="69"/>
      <c r="AA355" s="246"/>
      <c r="AB355" s="246"/>
      <c r="AC355" s="246"/>
      <c r="AD355" s="246"/>
      <c r="AE355" s="69"/>
      <c r="AF355" s="69"/>
      <c r="AG355" s="69"/>
      <c r="AH355" s="69"/>
      <c r="AI355" s="69"/>
      <c r="AJ355" s="69"/>
      <c r="AK355" s="69"/>
      <c r="AL355" s="69"/>
      <c r="AM355" s="69"/>
      <c r="AN355" s="69"/>
      <c r="AO355" s="69"/>
      <c r="AP355" s="69"/>
      <c r="AQ355" s="69"/>
      <c r="AR355" s="69"/>
      <c r="AS355" s="69"/>
      <c r="AT355" s="69"/>
      <c r="AU355" s="69"/>
      <c r="AV355" s="69"/>
      <c r="AW355" s="69"/>
      <c r="AX355" s="69"/>
      <c r="AY355" s="69"/>
      <c r="AZ355" s="69"/>
      <c r="BA355" s="69"/>
      <c r="BB355" s="69"/>
      <c r="BC355" s="69"/>
      <c r="BD355" s="69"/>
    </row>
    <row r="356" spans="1:56" s="70" customFormat="1" ht="13.8">
      <c r="A356" s="69"/>
      <c r="B356" s="69"/>
      <c r="C356" s="69"/>
      <c r="D356" s="69"/>
      <c r="E356" s="69"/>
      <c r="F356" s="69"/>
      <c r="G356" s="69"/>
      <c r="H356" s="69"/>
      <c r="I356" s="69"/>
      <c r="J356" s="69"/>
      <c r="K356" s="69"/>
      <c r="L356" s="69"/>
      <c r="M356" s="69"/>
      <c r="N356" s="69"/>
      <c r="O356" s="69"/>
      <c r="P356" s="69"/>
      <c r="Q356" s="69"/>
      <c r="R356" s="246"/>
      <c r="S356" s="246"/>
      <c r="T356" s="246"/>
      <c r="U356" s="246"/>
      <c r="V356" s="246"/>
      <c r="W356" s="246"/>
      <c r="X356" s="69"/>
      <c r="Y356" s="69"/>
      <c r="Z356" s="69"/>
      <c r="AA356" s="246"/>
      <c r="AB356" s="246"/>
      <c r="AC356" s="246"/>
      <c r="AD356" s="246"/>
      <c r="AE356" s="69"/>
      <c r="AF356" s="69"/>
      <c r="AG356" s="69"/>
      <c r="AH356" s="69"/>
      <c r="AI356" s="69"/>
      <c r="AJ356" s="69"/>
      <c r="AK356" s="69"/>
      <c r="AL356" s="69"/>
      <c r="AM356" s="69"/>
      <c r="AN356" s="69"/>
      <c r="AO356" s="69"/>
      <c r="AP356" s="69"/>
      <c r="AQ356" s="69"/>
      <c r="AR356" s="69"/>
      <c r="AS356" s="69"/>
      <c r="AT356" s="69"/>
      <c r="AU356" s="69"/>
      <c r="AV356" s="69"/>
      <c r="AW356" s="69"/>
      <c r="AX356" s="69"/>
      <c r="AY356" s="69"/>
      <c r="AZ356" s="69"/>
      <c r="BA356" s="69"/>
      <c r="BB356" s="69"/>
      <c r="BC356" s="69"/>
      <c r="BD356" s="69"/>
    </row>
    <row r="357" spans="1:56" s="70" customFormat="1" ht="13.8">
      <c r="A357" s="69"/>
      <c r="B357" s="69"/>
      <c r="C357" s="69"/>
      <c r="D357" s="69"/>
      <c r="E357" s="69"/>
      <c r="F357" s="69"/>
      <c r="G357" s="69"/>
      <c r="H357" s="69"/>
      <c r="I357" s="69"/>
      <c r="J357" s="69"/>
      <c r="K357" s="69"/>
      <c r="L357" s="69"/>
      <c r="M357" s="69"/>
      <c r="N357" s="69"/>
      <c r="O357" s="69"/>
      <c r="P357" s="69"/>
      <c r="Q357" s="69"/>
      <c r="R357" s="246"/>
      <c r="S357" s="246"/>
      <c r="T357" s="246"/>
      <c r="U357" s="246"/>
      <c r="V357" s="246"/>
      <c r="W357" s="246"/>
      <c r="X357" s="69"/>
      <c r="Y357" s="69"/>
      <c r="Z357" s="69"/>
      <c r="AA357" s="246"/>
      <c r="AB357" s="246"/>
      <c r="AC357" s="246"/>
      <c r="AD357" s="246"/>
      <c r="AE357" s="69"/>
      <c r="AF357" s="69"/>
      <c r="AG357" s="69"/>
      <c r="AH357" s="69"/>
      <c r="AI357" s="69"/>
      <c r="AJ357" s="69"/>
      <c r="AK357" s="69"/>
      <c r="AL357" s="69"/>
      <c r="AM357" s="69"/>
      <c r="AN357" s="69"/>
      <c r="AO357" s="69"/>
      <c r="AP357" s="69"/>
      <c r="AQ357" s="69"/>
      <c r="AR357" s="69"/>
      <c r="AS357" s="69"/>
      <c r="AT357" s="69"/>
      <c r="AU357" s="69"/>
      <c r="AV357" s="69"/>
      <c r="AW357" s="69"/>
      <c r="AX357" s="69"/>
      <c r="AY357" s="69"/>
      <c r="AZ357" s="69"/>
      <c r="BA357" s="69"/>
      <c r="BB357" s="69"/>
      <c r="BC357" s="69"/>
      <c r="BD357" s="69"/>
    </row>
    <row r="358" spans="1:56" s="70" customFormat="1" ht="13.8">
      <c r="A358" s="69"/>
      <c r="B358" s="69"/>
      <c r="C358" s="69"/>
      <c r="D358" s="69"/>
      <c r="E358" s="69"/>
      <c r="F358" s="69"/>
      <c r="G358" s="69"/>
      <c r="H358" s="69"/>
      <c r="I358" s="69"/>
      <c r="J358" s="69"/>
      <c r="K358" s="69"/>
      <c r="L358" s="69"/>
      <c r="M358" s="69"/>
      <c r="N358" s="69"/>
      <c r="O358" s="69"/>
      <c r="P358" s="69"/>
      <c r="Q358" s="69"/>
      <c r="R358" s="246"/>
      <c r="S358" s="246"/>
      <c r="T358" s="246"/>
      <c r="U358" s="246"/>
      <c r="V358" s="246"/>
      <c r="W358" s="246"/>
      <c r="X358" s="69"/>
      <c r="Y358" s="69"/>
      <c r="Z358" s="69"/>
      <c r="AA358" s="246"/>
      <c r="AB358" s="246"/>
      <c r="AC358" s="246"/>
      <c r="AD358" s="246"/>
      <c r="AE358" s="69"/>
      <c r="AF358" s="69"/>
      <c r="AG358" s="69"/>
      <c r="AH358" s="69"/>
      <c r="AI358" s="69"/>
      <c r="AJ358" s="69"/>
      <c r="AK358" s="69"/>
      <c r="AL358" s="69"/>
      <c r="AM358" s="69"/>
      <c r="AN358" s="69"/>
      <c r="AO358" s="69"/>
      <c r="AP358" s="69"/>
      <c r="AQ358" s="69"/>
      <c r="AR358" s="69"/>
      <c r="AS358" s="69"/>
      <c r="AT358" s="69"/>
      <c r="AU358" s="69"/>
      <c r="AV358" s="69"/>
      <c r="AW358" s="69"/>
      <c r="AX358" s="69"/>
      <c r="AY358" s="69"/>
      <c r="AZ358" s="69"/>
      <c r="BA358" s="69"/>
      <c r="BB358" s="69"/>
      <c r="BC358" s="69"/>
      <c r="BD358" s="69"/>
    </row>
    <row r="359" spans="1:56" s="70" customFormat="1" ht="13.8">
      <c r="A359" s="69"/>
      <c r="B359" s="69"/>
      <c r="C359" s="69"/>
      <c r="D359" s="69"/>
      <c r="E359" s="69"/>
      <c r="F359" s="69"/>
      <c r="G359" s="69"/>
      <c r="H359" s="69"/>
      <c r="I359" s="69"/>
      <c r="J359" s="69"/>
      <c r="K359" s="69"/>
      <c r="L359" s="69"/>
      <c r="M359" s="69"/>
      <c r="N359" s="69"/>
      <c r="O359" s="69"/>
      <c r="P359" s="69"/>
      <c r="Q359" s="69"/>
      <c r="R359" s="246"/>
      <c r="S359" s="246"/>
      <c r="T359" s="246"/>
      <c r="U359" s="246"/>
      <c r="V359" s="246"/>
      <c r="W359" s="246"/>
      <c r="X359" s="69"/>
      <c r="Y359" s="69"/>
      <c r="Z359" s="69"/>
      <c r="AA359" s="246"/>
      <c r="AB359" s="246"/>
      <c r="AC359" s="246"/>
      <c r="AD359" s="246"/>
      <c r="AE359" s="69"/>
      <c r="AF359" s="69"/>
      <c r="AG359" s="69"/>
      <c r="AH359" s="69"/>
      <c r="AI359" s="69"/>
      <c r="AJ359" s="69"/>
      <c r="AK359" s="69"/>
      <c r="AL359" s="69"/>
      <c r="AM359" s="69"/>
      <c r="AN359" s="69"/>
      <c r="AO359" s="69"/>
      <c r="AP359" s="69"/>
      <c r="AQ359" s="69"/>
      <c r="AR359" s="69"/>
      <c r="AS359" s="69"/>
      <c r="AT359" s="69"/>
      <c r="AU359" s="69"/>
      <c r="AV359" s="69"/>
      <c r="AW359" s="69"/>
      <c r="AX359" s="69"/>
      <c r="AY359" s="69"/>
      <c r="AZ359" s="69"/>
      <c r="BA359" s="69"/>
      <c r="BB359" s="69"/>
      <c r="BC359" s="69"/>
      <c r="BD359" s="69"/>
    </row>
    <row r="360" spans="1:56" s="70" customFormat="1" ht="13.8">
      <c r="A360" s="69"/>
      <c r="B360" s="69"/>
      <c r="C360" s="69"/>
      <c r="D360" s="69"/>
      <c r="E360" s="69"/>
      <c r="F360" s="69"/>
      <c r="G360" s="69"/>
      <c r="H360" s="69"/>
      <c r="I360" s="69"/>
      <c r="J360" s="69"/>
      <c r="K360" s="69"/>
      <c r="L360" s="69"/>
      <c r="M360" s="69"/>
      <c r="N360" s="69"/>
      <c r="O360" s="69"/>
      <c r="P360" s="69"/>
      <c r="Q360" s="69"/>
      <c r="R360" s="246"/>
      <c r="S360" s="246"/>
      <c r="T360" s="246"/>
      <c r="U360" s="246"/>
      <c r="V360" s="246"/>
      <c r="W360" s="246"/>
      <c r="X360" s="69"/>
      <c r="Y360" s="69"/>
      <c r="Z360" s="69"/>
      <c r="AA360" s="246"/>
      <c r="AB360" s="246"/>
      <c r="AC360" s="246"/>
      <c r="AD360" s="246"/>
      <c r="AE360" s="69"/>
      <c r="AF360" s="69"/>
      <c r="AG360" s="69"/>
      <c r="AH360" s="69"/>
      <c r="AI360" s="69"/>
      <c r="AJ360" s="69"/>
      <c r="AK360" s="69"/>
      <c r="AL360" s="69"/>
      <c r="AM360" s="69"/>
      <c r="AN360" s="69"/>
      <c r="AO360" s="69"/>
      <c r="AP360" s="69"/>
      <c r="AQ360" s="69"/>
      <c r="AR360" s="69"/>
      <c r="AS360" s="69"/>
      <c r="AT360" s="69"/>
      <c r="AU360" s="69"/>
      <c r="AV360" s="69"/>
      <c r="AW360" s="69"/>
      <c r="AX360" s="69"/>
      <c r="AY360" s="69"/>
      <c r="AZ360" s="69"/>
      <c r="BA360" s="69"/>
      <c r="BB360" s="69"/>
      <c r="BC360" s="69"/>
      <c r="BD360" s="69"/>
    </row>
    <row r="361" spans="1:56" s="70" customFormat="1" ht="13.8">
      <c r="A361" s="69"/>
      <c r="B361" s="69"/>
      <c r="C361" s="69"/>
      <c r="D361" s="69"/>
      <c r="E361" s="69"/>
      <c r="F361" s="69"/>
      <c r="G361" s="69"/>
      <c r="H361" s="69"/>
      <c r="I361" s="69"/>
      <c r="J361" s="69"/>
      <c r="K361" s="69"/>
      <c r="L361" s="69"/>
      <c r="M361" s="69"/>
      <c r="N361" s="69"/>
      <c r="O361" s="69"/>
      <c r="P361" s="69"/>
      <c r="Q361" s="69"/>
      <c r="R361" s="246"/>
      <c r="S361" s="246"/>
      <c r="T361" s="246"/>
      <c r="U361" s="246"/>
      <c r="V361" s="246"/>
      <c r="W361" s="246"/>
      <c r="X361" s="69"/>
      <c r="Y361" s="69"/>
      <c r="Z361" s="69"/>
      <c r="AA361" s="246"/>
      <c r="AB361" s="246"/>
      <c r="AC361" s="246"/>
      <c r="AD361" s="246"/>
      <c r="AE361" s="69"/>
      <c r="AF361" s="69"/>
      <c r="AG361" s="69"/>
      <c r="AH361" s="69"/>
      <c r="AI361" s="69"/>
      <c r="AJ361" s="69"/>
      <c r="AK361" s="69"/>
      <c r="AL361" s="69"/>
      <c r="AM361" s="69"/>
      <c r="AN361" s="69"/>
      <c r="AO361" s="69"/>
      <c r="AP361" s="69"/>
      <c r="AQ361" s="69"/>
      <c r="AR361" s="69"/>
      <c r="AS361" s="69"/>
      <c r="AT361" s="69"/>
      <c r="AU361" s="69"/>
      <c r="AV361" s="69"/>
      <c r="AW361" s="69"/>
      <c r="AX361" s="69"/>
      <c r="AY361" s="69"/>
      <c r="AZ361" s="69"/>
      <c r="BA361" s="69"/>
      <c r="BB361" s="69"/>
      <c r="BC361" s="69"/>
      <c r="BD361" s="69"/>
    </row>
    <row r="362" spans="1:56" s="70" customFormat="1" ht="13.8">
      <c r="A362" s="69"/>
      <c r="B362" s="69"/>
      <c r="C362" s="69"/>
      <c r="D362" s="69"/>
      <c r="E362" s="69"/>
      <c r="F362" s="69"/>
      <c r="G362" s="69"/>
      <c r="H362" s="69"/>
      <c r="I362" s="69"/>
      <c r="J362" s="69"/>
      <c r="K362" s="69"/>
      <c r="L362" s="69"/>
      <c r="M362" s="69"/>
      <c r="N362" s="69"/>
      <c r="O362" s="69"/>
      <c r="P362" s="69"/>
      <c r="Q362" s="69"/>
      <c r="R362" s="246"/>
      <c r="S362" s="246"/>
      <c r="T362" s="246"/>
      <c r="U362" s="246"/>
      <c r="V362" s="246"/>
      <c r="W362" s="246"/>
      <c r="X362" s="69"/>
      <c r="Y362" s="69"/>
      <c r="Z362" s="69"/>
      <c r="AA362" s="246"/>
      <c r="AB362" s="246"/>
      <c r="AC362" s="246"/>
      <c r="AD362" s="246"/>
      <c r="AE362" s="69"/>
      <c r="AF362" s="69"/>
      <c r="AG362" s="69"/>
      <c r="AH362" s="69"/>
      <c r="AI362" s="69"/>
      <c r="AJ362" s="69"/>
      <c r="AK362" s="69"/>
      <c r="AL362" s="69"/>
      <c r="AM362" s="69"/>
      <c r="AN362" s="69"/>
      <c r="AO362" s="69"/>
      <c r="AP362" s="69"/>
      <c r="AQ362" s="69"/>
      <c r="AR362" s="69"/>
      <c r="AS362" s="69"/>
      <c r="AT362" s="69"/>
      <c r="AU362" s="69"/>
      <c r="AV362" s="69"/>
      <c r="AW362" s="69"/>
      <c r="AX362" s="69"/>
      <c r="AY362" s="69"/>
      <c r="AZ362" s="69"/>
      <c r="BA362" s="69"/>
      <c r="BB362" s="69"/>
      <c r="BC362" s="69"/>
      <c r="BD362" s="69"/>
    </row>
    <row r="363" spans="1:56" s="70" customFormat="1" ht="13.8">
      <c r="A363" s="69"/>
      <c r="B363" s="69"/>
      <c r="C363" s="69"/>
      <c r="D363" s="69"/>
      <c r="E363" s="69"/>
      <c r="F363" s="69"/>
      <c r="G363" s="69"/>
      <c r="H363" s="69"/>
      <c r="I363" s="69"/>
      <c r="J363" s="69"/>
      <c r="K363" s="69"/>
      <c r="L363" s="69"/>
      <c r="M363" s="69"/>
      <c r="N363" s="69"/>
      <c r="O363" s="69"/>
      <c r="P363" s="69"/>
      <c r="Q363" s="69"/>
      <c r="R363" s="246"/>
      <c r="S363" s="246"/>
      <c r="T363" s="246"/>
      <c r="U363" s="246"/>
      <c r="V363" s="246"/>
      <c r="W363" s="246"/>
      <c r="X363" s="69"/>
      <c r="Y363" s="69"/>
      <c r="Z363" s="69"/>
      <c r="AA363" s="246"/>
      <c r="AB363" s="246"/>
      <c r="AC363" s="246"/>
      <c r="AD363" s="246"/>
      <c r="AE363" s="69"/>
      <c r="AF363" s="69"/>
      <c r="AG363" s="69"/>
      <c r="AH363" s="69"/>
      <c r="AI363" s="69"/>
      <c r="AJ363" s="69"/>
      <c r="AK363" s="69"/>
      <c r="AL363" s="69"/>
      <c r="AM363" s="69"/>
      <c r="AN363" s="69"/>
      <c r="AO363" s="69"/>
      <c r="AP363" s="69"/>
      <c r="AQ363" s="69"/>
      <c r="AR363" s="69"/>
      <c r="AS363" s="69"/>
      <c r="AT363" s="69"/>
      <c r="AU363" s="69"/>
      <c r="AV363" s="69"/>
      <c r="AW363" s="69"/>
      <c r="AX363" s="69"/>
      <c r="AY363" s="69"/>
      <c r="AZ363" s="69"/>
      <c r="BA363" s="69"/>
      <c r="BB363" s="69"/>
      <c r="BC363" s="69"/>
      <c r="BD363" s="69"/>
    </row>
    <row r="364" spans="1:56" s="70" customFormat="1" ht="13.8">
      <c r="A364" s="69"/>
      <c r="B364" s="69"/>
      <c r="C364" s="69"/>
      <c r="D364" s="69"/>
      <c r="E364" s="69"/>
      <c r="F364" s="69"/>
      <c r="G364" s="69"/>
      <c r="H364" s="69"/>
      <c r="I364" s="69"/>
      <c r="J364" s="69"/>
      <c r="K364" s="69"/>
      <c r="L364" s="69"/>
      <c r="M364" s="69"/>
      <c r="N364" s="69"/>
      <c r="O364" s="69"/>
      <c r="P364" s="69"/>
      <c r="Q364" s="69"/>
      <c r="R364" s="246"/>
      <c r="S364" s="246"/>
      <c r="T364" s="246"/>
      <c r="U364" s="246"/>
      <c r="V364" s="246"/>
      <c r="W364" s="246"/>
      <c r="X364" s="69"/>
      <c r="Y364" s="69"/>
      <c r="Z364" s="69"/>
      <c r="AA364" s="246"/>
      <c r="AB364" s="246"/>
      <c r="AC364" s="246"/>
      <c r="AD364" s="246"/>
      <c r="AE364" s="69"/>
      <c r="AF364" s="69"/>
      <c r="AG364" s="69"/>
      <c r="AH364" s="69"/>
      <c r="AI364" s="69"/>
      <c r="AJ364" s="69"/>
      <c r="AK364" s="69"/>
      <c r="AL364" s="69"/>
      <c r="AM364" s="69"/>
      <c r="AN364" s="69"/>
      <c r="AO364" s="69"/>
      <c r="AP364" s="69"/>
      <c r="AQ364" s="69"/>
      <c r="AR364" s="69"/>
      <c r="AS364" s="69"/>
      <c r="AT364" s="69"/>
      <c r="AU364" s="69"/>
      <c r="AV364" s="69"/>
      <c r="AW364" s="69"/>
      <c r="AX364" s="69"/>
      <c r="AY364" s="69"/>
      <c r="AZ364" s="69"/>
      <c r="BA364" s="69"/>
      <c r="BB364" s="69"/>
      <c r="BC364" s="69"/>
      <c r="BD364" s="69"/>
    </row>
    <row r="365" spans="1:56" s="70" customFormat="1" ht="13.8">
      <c r="A365" s="69"/>
      <c r="B365" s="69"/>
      <c r="C365" s="69"/>
      <c r="D365" s="69"/>
      <c r="E365" s="69"/>
      <c r="F365" s="69"/>
      <c r="G365" s="69"/>
      <c r="H365" s="69"/>
      <c r="I365" s="69"/>
      <c r="J365" s="69"/>
      <c r="K365" s="69"/>
      <c r="L365" s="69"/>
      <c r="M365" s="69"/>
      <c r="N365" s="69"/>
      <c r="O365" s="69"/>
      <c r="P365" s="69"/>
      <c r="Q365" s="69"/>
      <c r="R365" s="246"/>
      <c r="S365" s="246"/>
      <c r="T365" s="246"/>
      <c r="U365" s="246"/>
      <c r="V365" s="246"/>
      <c r="W365" s="246"/>
      <c r="X365" s="69"/>
      <c r="Y365" s="69"/>
      <c r="Z365" s="69"/>
      <c r="AA365" s="246"/>
      <c r="AB365" s="246"/>
      <c r="AC365" s="246"/>
      <c r="AD365" s="246"/>
      <c r="AE365" s="69"/>
      <c r="AF365" s="69"/>
      <c r="AG365" s="69"/>
      <c r="AH365" s="69"/>
      <c r="AI365" s="69"/>
      <c r="AJ365" s="69"/>
      <c r="AK365" s="69"/>
      <c r="AL365" s="69"/>
      <c r="AM365" s="69"/>
      <c r="AN365" s="69"/>
      <c r="AO365" s="69"/>
      <c r="AP365" s="69"/>
      <c r="AQ365" s="69"/>
      <c r="AR365" s="69"/>
      <c r="AS365" s="69"/>
      <c r="AT365" s="69"/>
      <c r="AU365" s="69"/>
      <c r="AV365" s="69"/>
      <c r="AW365" s="69"/>
      <c r="AX365" s="69"/>
      <c r="AY365" s="69"/>
      <c r="AZ365" s="69"/>
      <c r="BA365" s="69"/>
      <c r="BB365" s="69"/>
      <c r="BC365" s="69"/>
      <c r="BD365" s="69"/>
    </row>
    <row r="366" spans="1:56" s="70" customFormat="1" ht="13.8">
      <c r="A366" s="69"/>
      <c r="B366" s="69"/>
      <c r="C366" s="69"/>
      <c r="D366" s="69"/>
      <c r="E366" s="69"/>
      <c r="F366" s="69"/>
      <c r="G366" s="69"/>
      <c r="H366" s="69"/>
      <c r="I366" s="69"/>
      <c r="J366" s="69"/>
      <c r="K366" s="69"/>
      <c r="L366" s="69"/>
      <c r="M366" s="69"/>
      <c r="N366" s="69"/>
      <c r="O366" s="69"/>
      <c r="P366" s="69"/>
      <c r="Q366" s="69"/>
      <c r="R366" s="246"/>
      <c r="S366" s="246"/>
      <c r="T366" s="246"/>
      <c r="U366" s="246"/>
      <c r="V366" s="246"/>
      <c r="W366" s="246"/>
      <c r="X366" s="69"/>
      <c r="Y366" s="69"/>
      <c r="Z366" s="69"/>
      <c r="AA366" s="246"/>
      <c r="AB366" s="246"/>
      <c r="AC366" s="246"/>
      <c r="AD366" s="246"/>
      <c r="AE366" s="69"/>
      <c r="AF366" s="69"/>
      <c r="AG366" s="69"/>
      <c r="AH366" s="69"/>
      <c r="AI366" s="69"/>
      <c r="AJ366" s="69"/>
      <c r="AK366" s="69"/>
      <c r="AL366" s="69"/>
      <c r="AM366" s="69"/>
      <c r="AN366" s="69"/>
      <c r="AO366" s="69"/>
      <c r="AP366" s="69"/>
      <c r="AQ366" s="69"/>
      <c r="AR366" s="69"/>
      <c r="AS366" s="69"/>
      <c r="AT366" s="69"/>
      <c r="AU366" s="69"/>
      <c r="AV366" s="69"/>
      <c r="AW366" s="69"/>
      <c r="AX366" s="69"/>
      <c r="AY366" s="69"/>
      <c r="AZ366" s="69"/>
      <c r="BA366" s="69"/>
      <c r="BB366" s="69"/>
      <c r="BC366" s="69"/>
      <c r="BD366" s="69"/>
    </row>
    <row r="367" spans="1:56" s="70" customFormat="1" ht="13.8">
      <c r="A367" s="69"/>
      <c r="B367" s="69"/>
      <c r="C367" s="69"/>
      <c r="D367" s="69"/>
      <c r="E367" s="69"/>
      <c r="F367" s="69"/>
      <c r="G367" s="69"/>
      <c r="H367" s="69"/>
      <c r="I367" s="69"/>
      <c r="J367" s="69"/>
      <c r="K367" s="69"/>
      <c r="L367" s="69"/>
      <c r="M367" s="69"/>
      <c r="N367" s="69"/>
      <c r="O367" s="69"/>
      <c r="P367" s="69"/>
      <c r="Q367" s="69"/>
      <c r="R367" s="246"/>
      <c r="S367" s="246"/>
      <c r="T367" s="246"/>
      <c r="U367" s="246"/>
      <c r="V367" s="246"/>
      <c r="W367" s="246"/>
      <c r="X367" s="69"/>
      <c r="Y367" s="69"/>
      <c r="Z367" s="69"/>
      <c r="AA367" s="246"/>
      <c r="AB367" s="246"/>
      <c r="AC367" s="246"/>
      <c r="AD367" s="246"/>
      <c r="AE367" s="69"/>
      <c r="AF367" s="69"/>
      <c r="AG367" s="69"/>
      <c r="AH367" s="69"/>
      <c r="AI367" s="69"/>
      <c r="AJ367" s="69"/>
      <c r="AK367" s="69"/>
      <c r="AL367" s="69"/>
      <c r="AM367" s="69"/>
      <c r="AN367" s="69"/>
      <c r="AO367" s="69"/>
      <c r="AP367" s="69"/>
      <c r="AQ367" s="69"/>
      <c r="AR367" s="69"/>
      <c r="AS367" s="69"/>
      <c r="AT367" s="69"/>
      <c r="AU367" s="69"/>
      <c r="AV367" s="69"/>
      <c r="AW367" s="69"/>
      <c r="AX367" s="69"/>
      <c r="AY367" s="69"/>
      <c r="AZ367" s="69"/>
      <c r="BA367" s="69"/>
      <c r="BB367" s="69"/>
      <c r="BC367" s="69"/>
      <c r="BD367" s="69"/>
    </row>
    <row r="368" spans="1:56" s="70" customFormat="1" ht="13.8">
      <c r="A368" s="69"/>
      <c r="B368" s="69"/>
      <c r="C368" s="69"/>
      <c r="D368" s="69"/>
      <c r="E368" s="69"/>
      <c r="F368" s="69"/>
      <c r="G368" s="69"/>
      <c r="H368" s="69"/>
      <c r="I368" s="69"/>
      <c r="J368" s="69"/>
      <c r="K368" s="69"/>
      <c r="L368" s="69"/>
      <c r="M368" s="69"/>
      <c r="N368" s="69"/>
      <c r="O368" s="69"/>
      <c r="P368" s="69"/>
      <c r="Q368" s="69"/>
      <c r="R368" s="246"/>
      <c r="S368" s="246"/>
      <c r="T368" s="246"/>
      <c r="U368" s="246"/>
      <c r="V368" s="246"/>
      <c r="W368" s="246"/>
      <c r="X368" s="69"/>
      <c r="Y368" s="69"/>
      <c r="Z368" s="69"/>
      <c r="AA368" s="246"/>
      <c r="AB368" s="246"/>
      <c r="AC368" s="246"/>
      <c r="AD368" s="246"/>
      <c r="AE368" s="69"/>
      <c r="AF368" s="69"/>
      <c r="AG368" s="69"/>
      <c r="AH368" s="69"/>
      <c r="AI368" s="69"/>
      <c r="AJ368" s="69"/>
      <c r="AK368" s="69"/>
      <c r="AL368" s="69"/>
      <c r="AM368" s="69"/>
      <c r="AN368" s="69"/>
      <c r="AO368" s="69"/>
      <c r="AP368" s="69"/>
      <c r="AQ368" s="69"/>
      <c r="AR368" s="69"/>
      <c r="AS368" s="69"/>
      <c r="AT368" s="69"/>
      <c r="AU368" s="69"/>
      <c r="AV368" s="69"/>
      <c r="AW368" s="69"/>
      <c r="AX368" s="69"/>
      <c r="AY368" s="69"/>
      <c r="AZ368" s="69"/>
      <c r="BA368" s="69"/>
      <c r="BB368" s="69"/>
      <c r="BC368" s="69"/>
      <c r="BD368" s="69"/>
    </row>
    <row r="369" spans="1:56" s="70" customFormat="1" ht="13.8">
      <c r="A369" s="69"/>
      <c r="B369" s="69"/>
      <c r="C369" s="69"/>
      <c r="D369" s="69"/>
      <c r="E369" s="69"/>
      <c r="F369" s="69"/>
      <c r="G369" s="69"/>
      <c r="H369" s="69"/>
      <c r="I369" s="69"/>
      <c r="J369" s="69"/>
      <c r="K369" s="69"/>
      <c r="L369" s="69"/>
      <c r="M369" s="69"/>
      <c r="N369" s="69"/>
      <c r="O369" s="69"/>
      <c r="P369" s="69"/>
      <c r="Q369" s="69"/>
      <c r="R369" s="246"/>
      <c r="S369" s="246"/>
      <c r="T369" s="246"/>
      <c r="U369" s="246"/>
      <c r="V369" s="246"/>
      <c r="W369" s="246"/>
      <c r="X369" s="69"/>
      <c r="Y369" s="69"/>
      <c r="Z369" s="69"/>
      <c r="AA369" s="246"/>
      <c r="AB369" s="246"/>
      <c r="AC369" s="246"/>
      <c r="AD369" s="246"/>
      <c r="AE369" s="69"/>
      <c r="AF369" s="69"/>
      <c r="AG369" s="69"/>
      <c r="AH369" s="69"/>
      <c r="AI369" s="69"/>
      <c r="AJ369" s="69"/>
      <c r="AK369" s="69"/>
      <c r="AL369" s="69"/>
      <c r="AM369" s="69"/>
      <c r="AN369" s="69"/>
      <c r="AO369" s="69"/>
      <c r="AP369" s="69"/>
      <c r="AQ369" s="69"/>
      <c r="AR369" s="69"/>
      <c r="AS369" s="69"/>
      <c r="AT369" s="69"/>
      <c r="AU369" s="69"/>
      <c r="AV369" s="69"/>
      <c r="AW369" s="69"/>
      <c r="AX369" s="69"/>
      <c r="AY369" s="69"/>
      <c r="AZ369" s="69"/>
      <c r="BA369" s="69"/>
      <c r="BB369" s="69"/>
      <c r="BC369" s="69"/>
      <c r="BD369" s="69"/>
    </row>
    <row r="370" spans="1:56" s="70" customFormat="1" ht="13.8">
      <c r="A370" s="69"/>
      <c r="B370" s="69"/>
      <c r="C370" s="69"/>
      <c r="D370" s="69"/>
      <c r="E370" s="69"/>
      <c r="F370" s="69"/>
      <c r="G370" s="69"/>
      <c r="H370" s="69"/>
      <c r="I370" s="69"/>
      <c r="J370" s="69"/>
      <c r="K370" s="69"/>
      <c r="L370" s="69"/>
      <c r="M370" s="69"/>
      <c r="N370" s="69"/>
      <c r="O370" s="69"/>
      <c r="P370" s="69"/>
      <c r="Q370" s="69"/>
      <c r="R370" s="246"/>
      <c r="S370" s="246"/>
      <c r="T370" s="246"/>
      <c r="U370" s="246"/>
      <c r="V370" s="246"/>
      <c r="W370" s="246"/>
      <c r="X370" s="69"/>
      <c r="Y370" s="69"/>
      <c r="Z370" s="69"/>
      <c r="AA370" s="246"/>
      <c r="AB370" s="246"/>
      <c r="AC370" s="246"/>
      <c r="AD370" s="246"/>
      <c r="AE370" s="69"/>
      <c r="AF370" s="69"/>
      <c r="AG370" s="69"/>
      <c r="AH370" s="69"/>
      <c r="AI370" s="69"/>
      <c r="AJ370" s="69"/>
      <c r="AK370" s="69"/>
      <c r="AL370" s="69"/>
      <c r="AM370" s="69"/>
      <c r="AN370" s="69"/>
      <c r="AO370" s="69"/>
      <c r="AP370" s="69"/>
      <c r="AQ370" s="69"/>
      <c r="AR370" s="69"/>
      <c r="AS370" s="69"/>
      <c r="AT370" s="69"/>
      <c r="AU370" s="69"/>
      <c r="AV370" s="69"/>
      <c r="AW370" s="69"/>
      <c r="AX370" s="69"/>
      <c r="AY370" s="69"/>
      <c r="AZ370" s="69"/>
      <c r="BA370" s="69"/>
      <c r="BB370" s="69"/>
      <c r="BC370" s="69"/>
      <c r="BD370" s="69"/>
    </row>
    <row r="371" spans="1:56" s="70" customFormat="1" ht="13.8">
      <c r="A371" s="69"/>
      <c r="B371" s="69"/>
      <c r="C371" s="69"/>
      <c r="D371" s="69"/>
      <c r="E371" s="69"/>
      <c r="F371" s="69"/>
      <c r="G371" s="69"/>
      <c r="H371" s="69"/>
      <c r="I371" s="69"/>
      <c r="J371" s="69"/>
      <c r="K371" s="69"/>
      <c r="L371" s="69"/>
      <c r="M371" s="69"/>
      <c r="N371" s="69"/>
      <c r="O371" s="69"/>
      <c r="P371" s="69"/>
      <c r="Q371" s="69"/>
      <c r="R371" s="246"/>
      <c r="S371" s="246"/>
      <c r="T371" s="246"/>
      <c r="U371" s="246"/>
      <c r="V371" s="246"/>
      <c r="W371" s="246"/>
      <c r="X371" s="69"/>
      <c r="Y371" s="69"/>
      <c r="Z371" s="69"/>
      <c r="AA371" s="246"/>
      <c r="AB371" s="246"/>
      <c r="AC371" s="246"/>
      <c r="AD371" s="246"/>
      <c r="AE371" s="69"/>
      <c r="AF371" s="69"/>
      <c r="AG371" s="69"/>
      <c r="AH371" s="69"/>
      <c r="AI371" s="69"/>
      <c r="AJ371" s="69"/>
      <c r="AK371" s="69"/>
      <c r="AL371" s="69"/>
      <c r="AM371" s="69"/>
      <c r="AN371" s="69"/>
      <c r="AO371" s="69"/>
      <c r="AP371" s="69"/>
      <c r="AQ371" s="69"/>
      <c r="AR371" s="69"/>
      <c r="AS371" s="69"/>
      <c r="AT371" s="69"/>
      <c r="AU371" s="69"/>
      <c r="AV371" s="69"/>
      <c r="AW371" s="69"/>
      <c r="AX371" s="69"/>
      <c r="AY371" s="69"/>
      <c r="AZ371" s="69"/>
      <c r="BA371" s="69"/>
      <c r="BB371" s="69"/>
      <c r="BC371" s="69"/>
      <c r="BD371" s="69"/>
    </row>
    <row r="372" spans="1:56" s="70" customFormat="1" ht="13.8">
      <c r="A372" s="69"/>
      <c r="B372" s="69"/>
      <c r="C372" s="69"/>
      <c r="D372" s="69"/>
      <c r="E372" s="69"/>
      <c r="F372" s="69"/>
      <c r="G372" s="69"/>
      <c r="H372" s="69"/>
      <c r="I372" s="69"/>
      <c r="J372" s="69"/>
      <c r="K372" s="69"/>
      <c r="L372" s="69"/>
      <c r="M372" s="69"/>
      <c r="N372" s="69"/>
      <c r="O372" s="69"/>
      <c r="P372" s="69"/>
      <c r="Q372" s="69"/>
      <c r="R372" s="246"/>
      <c r="S372" s="246"/>
      <c r="T372" s="246"/>
      <c r="U372" s="246"/>
      <c r="V372" s="246"/>
      <c r="W372" s="246"/>
      <c r="X372" s="69"/>
      <c r="Y372" s="69"/>
      <c r="Z372" s="69"/>
      <c r="AA372" s="246"/>
      <c r="AB372" s="246"/>
      <c r="AC372" s="246"/>
      <c r="AD372" s="246"/>
      <c r="AE372" s="69"/>
      <c r="AF372" s="69"/>
      <c r="AG372" s="69"/>
      <c r="AH372" s="69"/>
      <c r="AI372" s="69"/>
      <c r="AJ372" s="69"/>
      <c r="AK372" s="69"/>
      <c r="AL372" s="69"/>
      <c r="AM372" s="69"/>
      <c r="AN372" s="69"/>
      <c r="AO372" s="69"/>
      <c r="AP372" s="69"/>
      <c r="AQ372" s="69"/>
      <c r="AR372" s="69"/>
      <c r="AS372" s="69"/>
      <c r="AT372" s="69"/>
      <c r="AU372" s="69"/>
      <c r="AV372" s="69"/>
      <c r="AW372" s="69"/>
      <c r="AX372" s="69"/>
      <c r="AY372" s="69"/>
      <c r="AZ372" s="69"/>
      <c r="BA372" s="69"/>
      <c r="BB372" s="69"/>
      <c r="BC372" s="69"/>
      <c r="BD372" s="69"/>
    </row>
    <row r="373" spans="1:56" s="70" customFormat="1" ht="13.8">
      <c r="A373" s="69"/>
      <c r="B373" s="69"/>
      <c r="C373" s="69"/>
      <c r="D373" s="69"/>
      <c r="E373" s="69"/>
      <c r="F373" s="69"/>
      <c r="G373" s="69"/>
      <c r="H373" s="69"/>
      <c r="I373" s="69"/>
      <c r="J373" s="69"/>
      <c r="K373" s="69"/>
      <c r="L373" s="69"/>
      <c r="M373" s="69"/>
      <c r="N373" s="69"/>
      <c r="O373" s="69"/>
      <c r="P373" s="69"/>
      <c r="Q373" s="69"/>
      <c r="R373" s="246"/>
      <c r="S373" s="246"/>
      <c r="T373" s="246"/>
      <c r="U373" s="246"/>
      <c r="V373" s="246"/>
      <c r="W373" s="246"/>
      <c r="X373" s="69"/>
      <c r="Y373" s="69"/>
      <c r="Z373" s="69"/>
      <c r="AA373" s="246"/>
      <c r="AB373" s="246"/>
      <c r="AC373" s="246"/>
      <c r="AD373" s="246"/>
      <c r="AE373" s="69"/>
      <c r="AF373" s="69"/>
      <c r="AG373" s="69"/>
      <c r="AH373" s="69"/>
      <c r="AI373" s="69"/>
      <c r="AJ373" s="69"/>
      <c r="AK373" s="69"/>
      <c r="AL373" s="69"/>
      <c r="AM373" s="69"/>
      <c r="AN373" s="69"/>
      <c r="AO373" s="69"/>
      <c r="AP373" s="69"/>
      <c r="AQ373" s="69"/>
      <c r="AR373" s="69"/>
      <c r="AS373" s="69"/>
      <c r="AT373" s="69"/>
      <c r="AU373" s="69"/>
      <c r="AV373" s="69"/>
      <c r="AW373" s="69"/>
      <c r="AX373" s="69"/>
      <c r="AY373" s="69"/>
      <c r="AZ373" s="69"/>
      <c r="BA373" s="69"/>
      <c r="BB373" s="69"/>
      <c r="BC373" s="69"/>
      <c r="BD373" s="69"/>
    </row>
    <row r="374" spans="1:56" s="70" customFormat="1" ht="13.8">
      <c r="A374" s="69"/>
      <c r="B374" s="69"/>
      <c r="C374" s="69"/>
      <c r="D374" s="69"/>
      <c r="E374" s="69"/>
      <c r="F374" s="69"/>
      <c r="G374" s="69"/>
      <c r="H374" s="69"/>
      <c r="I374" s="69"/>
      <c r="J374" s="69"/>
      <c r="K374" s="69"/>
      <c r="L374" s="69"/>
      <c r="M374" s="69"/>
      <c r="N374" s="69"/>
      <c r="O374" s="69"/>
      <c r="P374" s="69"/>
      <c r="Q374" s="69"/>
      <c r="R374" s="246"/>
      <c r="S374" s="246"/>
      <c r="T374" s="246"/>
      <c r="U374" s="246"/>
      <c r="V374" s="246"/>
      <c r="W374" s="246"/>
      <c r="X374" s="69"/>
      <c r="Y374" s="69"/>
      <c r="Z374" s="69"/>
      <c r="AA374" s="246"/>
      <c r="AB374" s="246"/>
      <c r="AC374" s="246"/>
      <c r="AD374" s="246"/>
      <c r="AE374" s="69"/>
      <c r="AF374" s="69"/>
      <c r="AG374" s="69"/>
      <c r="AH374" s="69"/>
      <c r="AI374" s="69"/>
      <c r="AJ374" s="69"/>
      <c r="AK374" s="69"/>
      <c r="AL374" s="69"/>
      <c r="AM374" s="69"/>
      <c r="AN374" s="69"/>
      <c r="AO374" s="69"/>
      <c r="AP374" s="69"/>
      <c r="AQ374" s="69"/>
      <c r="AR374" s="69"/>
      <c r="AS374" s="69"/>
      <c r="AT374" s="69"/>
      <c r="AU374" s="69"/>
      <c r="AV374" s="69"/>
      <c r="AW374" s="69"/>
      <c r="AX374" s="69"/>
      <c r="AY374" s="69"/>
      <c r="AZ374" s="69"/>
      <c r="BA374" s="69"/>
      <c r="BB374" s="69"/>
      <c r="BC374" s="69"/>
      <c r="BD374" s="69"/>
    </row>
    <row r="375" spans="1:56" s="70" customFormat="1" ht="13.8">
      <c r="A375" s="69"/>
      <c r="B375" s="69"/>
      <c r="C375" s="69"/>
      <c r="D375" s="69"/>
      <c r="E375" s="69"/>
      <c r="F375" s="69"/>
      <c r="G375" s="69"/>
      <c r="H375" s="69"/>
      <c r="I375" s="69"/>
      <c r="J375" s="69"/>
      <c r="K375" s="69"/>
      <c r="L375" s="69"/>
      <c r="M375" s="69"/>
      <c r="N375" s="69"/>
      <c r="O375" s="69"/>
      <c r="P375" s="69"/>
      <c r="Q375" s="69"/>
      <c r="R375" s="246"/>
      <c r="S375" s="246"/>
      <c r="T375" s="246"/>
      <c r="U375" s="246"/>
      <c r="V375" s="246"/>
      <c r="W375" s="246"/>
      <c r="X375" s="69"/>
      <c r="Y375" s="69"/>
      <c r="Z375" s="69"/>
      <c r="AA375" s="246"/>
      <c r="AB375" s="246"/>
      <c r="AC375" s="246"/>
      <c r="AD375" s="246"/>
      <c r="AE375" s="69"/>
      <c r="AF375" s="69"/>
      <c r="AG375" s="69"/>
      <c r="AH375" s="69"/>
      <c r="AI375" s="69"/>
      <c r="AJ375" s="69"/>
      <c r="AK375" s="69"/>
      <c r="AL375" s="69"/>
      <c r="AM375" s="69"/>
      <c r="AN375" s="69"/>
      <c r="AO375" s="69"/>
      <c r="AP375" s="69"/>
      <c r="AQ375" s="69"/>
      <c r="AR375" s="69"/>
      <c r="AS375" s="69"/>
      <c r="AT375" s="69"/>
      <c r="AU375" s="69"/>
      <c r="AV375" s="69"/>
      <c r="AW375" s="69"/>
      <c r="AX375" s="69"/>
      <c r="AY375" s="69"/>
      <c r="AZ375" s="69"/>
      <c r="BA375" s="69"/>
      <c r="BB375" s="69"/>
      <c r="BC375" s="69"/>
      <c r="BD375" s="69"/>
    </row>
    <row r="376" spans="1:56" s="70" customFormat="1" ht="13.8">
      <c r="A376" s="69"/>
      <c r="B376" s="69"/>
      <c r="C376" s="69"/>
      <c r="D376" s="69"/>
      <c r="E376" s="69"/>
      <c r="F376" s="69"/>
      <c r="G376" s="69"/>
      <c r="H376" s="69"/>
      <c r="I376" s="69"/>
      <c r="J376" s="69"/>
      <c r="K376" s="69"/>
      <c r="L376" s="69"/>
      <c r="M376" s="69"/>
      <c r="N376" s="69"/>
      <c r="O376" s="69"/>
      <c r="P376" s="69"/>
      <c r="Q376" s="69"/>
      <c r="R376" s="246"/>
      <c r="S376" s="246"/>
      <c r="T376" s="246"/>
      <c r="U376" s="246"/>
      <c r="V376" s="246"/>
      <c r="W376" s="246"/>
      <c r="X376" s="69"/>
      <c r="Y376" s="69"/>
      <c r="Z376" s="69"/>
      <c r="AA376" s="246"/>
      <c r="AB376" s="246"/>
      <c r="AC376" s="246"/>
      <c r="AD376" s="246"/>
      <c r="AE376" s="69"/>
      <c r="AF376" s="69"/>
      <c r="AG376" s="69"/>
      <c r="AH376" s="69"/>
      <c r="AI376" s="69"/>
      <c r="AJ376" s="69"/>
      <c r="AK376" s="69"/>
      <c r="AL376" s="69"/>
      <c r="AM376" s="69"/>
      <c r="AN376" s="69"/>
      <c r="AO376" s="69"/>
      <c r="AP376" s="69"/>
      <c r="AQ376" s="69"/>
      <c r="AR376" s="69"/>
      <c r="AS376" s="69"/>
      <c r="AT376" s="69"/>
      <c r="AU376" s="69"/>
      <c r="AV376" s="69"/>
      <c r="AW376" s="69"/>
      <c r="AX376" s="69"/>
      <c r="AY376" s="69"/>
      <c r="AZ376" s="69"/>
      <c r="BA376" s="69"/>
      <c r="BB376" s="69"/>
      <c r="BC376" s="69"/>
      <c r="BD376" s="69"/>
    </row>
    <row r="377" spans="1:56" s="70" customFormat="1" ht="13.8">
      <c r="A377" s="69"/>
      <c r="B377" s="69"/>
      <c r="C377" s="69"/>
      <c r="D377" s="69"/>
      <c r="E377" s="69"/>
      <c r="F377" s="69"/>
      <c r="G377" s="69"/>
      <c r="H377" s="69"/>
      <c r="I377" s="69"/>
      <c r="J377" s="69"/>
      <c r="K377" s="69"/>
      <c r="L377" s="69"/>
      <c r="M377" s="69"/>
      <c r="N377" s="69"/>
      <c r="O377" s="69"/>
      <c r="P377" s="69"/>
      <c r="Q377" s="69"/>
      <c r="R377" s="246"/>
      <c r="S377" s="246"/>
      <c r="T377" s="246"/>
      <c r="U377" s="246"/>
      <c r="V377" s="246"/>
      <c r="W377" s="246"/>
      <c r="X377" s="69"/>
      <c r="Y377" s="69"/>
      <c r="Z377" s="69"/>
      <c r="AA377" s="246"/>
      <c r="AB377" s="246"/>
      <c r="AC377" s="246"/>
      <c r="AD377" s="246"/>
      <c r="AE377" s="69"/>
      <c r="AF377" s="69"/>
      <c r="AG377" s="69"/>
      <c r="AH377" s="69"/>
      <c r="AI377" s="69"/>
      <c r="AJ377" s="69"/>
      <c r="AK377" s="69"/>
      <c r="AL377" s="69"/>
      <c r="AM377" s="69"/>
      <c r="AN377" s="69"/>
      <c r="AO377" s="69"/>
      <c r="AP377" s="69"/>
      <c r="AQ377" s="69"/>
      <c r="AR377" s="69"/>
      <c r="AS377" s="69"/>
      <c r="AT377" s="69"/>
      <c r="AU377" s="69"/>
      <c r="AV377" s="69"/>
      <c r="AW377" s="69"/>
      <c r="AX377" s="69"/>
      <c r="AY377" s="69"/>
      <c r="AZ377" s="69"/>
      <c r="BA377" s="69"/>
      <c r="BB377" s="69"/>
      <c r="BC377" s="69"/>
      <c r="BD377" s="69"/>
    </row>
    <row r="378" spans="1:56" s="70" customFormat="1" ht="13.8">
      <c r="A378" s="69"/>
      <c r="B378" s="69"/>
      <c r="C378" s="69"/>
      <c r="D378" s="69"/>
      <c r="E378" s="69"/>
      <c r="F378" s="69"/>
      <c r="G378" s="69"/>
      <c r="H378" s="69"/>
      <c r="I378" s="69"/>
      <c r="J378" s="69"/>
      <c r="K378" s="69"/>
      <c r="L378" s="69"/>
      <c r="M378" s="69"/>
      <c r="N378" s="69"/>
      <c r="O378" s="69"/>
      <c r="P378" s="69"/>
      <c r="Q378" s="69"/>
      <c r="R378" s="246"/>
      <c r="S378" s="246"/>
      <c r="T378" s="246"/>
      <c r="U378" s="246"/>
      <c r="V378" s="246"/>
      <c r="W378" s="246"/>
      <c r="X378" s="69"/>
      <c r="Y378" s="69"/>
      <c r="Z378" s="69"/>
      <c r="AA378" s="246"/>
      <c r="AB378" s="246"/>
      <c r="AC378" s="246"/>
      <c r="AD378" s="246"/>
      <c r="AE378" s="69"/>
      <c r="AF378" s="69"/>
      <c r="AG378" s="69"/>
      <c r="AH378" s="69"/>
      <c r="AI378" s="69"/>
      <c r="AJ378" s="69"/>
      <c r="AK378" s="69"/>
      <c r="AL378" s="69"/>
      <c r="AM378" s="69"/>
      <c r="AN378" s="69"/>
      <c r="AO378" s="69"/>
      <c r="AP378" s="69"/>
      <c r="AQ378" s="69"/>
      <c r="AR378" s="69"/>
      <c r="AS378" s="69"/>
      <c r="AT378" s="69"/>
      <c r="AU378" s="69"/>
      <c r="AV378" s="69"/>
      <c r="AW378" s="69"/>
      <c r="AX378" s="69"/>
      <c r="AY378" s="69"/>
      <c r="AZ378" s="69"/>
      <c r="BA378" s="69"/>
      <c r="BB378" s="69"/>
      <c r="BC378" s="69"/>
      <c r="BD378" s="69"/>
    </row>
    <row r="379" spans="1:56" s="70" customFormat="1" ht="13.8">
      <c r="A379" s="69"/>
      <c r="B379" s="69"/>
      <c r="C379" s="69"/>
      <c r="D379" s="69"/>
      <c r="E379" s="69"/>
      <c r="F379" s="69"/>
      <c r="G379" s="69"/>
      <c r="H379" s="69"/>
      <c r="I379" s="69"/>
      <c r="J379" s="69"/>
      <c r="K379" s="69"/>
      <c r="L379" s="69"/>
      <c r="M379" s="69"/>
      <c r="N379" s="69"/>
      <c r="O379" s="69"/>
      <c r="P379" s="69"/>
      <c r="Q379" s="69"/>
      <c r="R379" s="246"/>
      <c r="S379" s="246"/>
      <c r="T379" s="246"/>
      <c r="U379" s="246"/>
      <c r="V379" s="246"/>
      <c r="W379" s="246"/>
      <c r="X379" s="69"/>
      <c r="Y379" s="69"/>
      <c r="Z379" s="69"/>
      <c r="AA379" s="246"/>
      <c r="AB379" s="246"/>
      <c r="AC379" s="246"/>
      <c r="AD379" s="246"/>
      <c r="AE379" s="69"/>
      <c r="AF379" s="69"/>
      <c r="AG379" s="69"/>
      <c r="AH379" s="69"/>
      <c r="AI379" s="69"/>
      <c r="AJ379" s="69"/>
      <c r="AK379" s="69"/>
      <c r="AL379" s="69"/>
      <c r="AM379" s="69"/>
      <c r="AN379" s="69"/>
      <c r="AO379" s="69"/>
      <c r="AP379" s="69"/>
      <c r="AQ379" s="69"/>
      <c r="AR379" s="69"/>
      <c r="AS379" s="69"/>
      <c r="AT379" s="69"/>
      <c r="AU379" s="69"/>
      <c r="AV379" s="69"/>
      <c r="AW379" s="69"/>
      <c r="AX379" s="69"/>
      <c r="AY379" s="69"/>
      <c r="AZ379" s="69"/>
      <c r="BA379" s="69"/>
      <c r="BB379" s="69"/>
      <c r="BC379" s="69"/>
      <c r="BD379" s="69"/>
    </row>
    <row r="380" spans="1:56" s="70" customFormat="1" ht="13.8">
      <c r="A380" s="69"/>
      <c r="B380" s="69"/>
      <c r="C380" s="69"/>
      <c r="D380" s="69"/>
      <c r="E380" s="69"/>
      <c r="F380" s="69"/>
      <c r="G380" s="69"/>
      <c r="H380" s="69"/>
      <c r="I380" s="69"/>
      <c r="J380" s="69"/>
      <c r="K380" s="69"/>
      <c r="L380" s="69"/>
      <c r="M380" s="69"/>
      <c r="N380" s="69"/>
      <c r="O380" s="69"/>
      <c r="P380" s="69"/>
      <c r="Q380" s="69"/>
      <c r="R380" s="246"/>
      <c r="S380" s="246"/>
      <c r="T380" s="246"/>
      <c r="U380" s="246"/>
      <c r="V380" s="246"/>
      <c r="W380" s="246"/>
      <c r="X380" s="69"/>
      <c r="Y380" s="69"/>
      <c r="Z380" s="69"/>
      <c r="AA380" s="246"/>
      <c r="AB380" s="246"/>
      <c r="AC380" s="246"/>
      <c r="AD380" s="246"/>
      <c r="AE380" s="69"/>
      <c r="AF380" s="69"/>
      <c r="AG380" s="69"/>
      <c r="AH380" s="69"/>
      <c r="AI380" s="69"/>
      <c r="AJ380" s="69"/>
      <c r="AK380" s="69"/>
      <c r="AL380" s="69"/>
      <c r="AM380" s="69"/>
      <c r="AN380" s="69"/>
      <c r="AO380" s="69"/>
      <c r="AP380" s="69"/>
      <c r="AQ380" s="69"/>
      <c r="AR380" s="69"/>
      <c r="AS380" s="69"/>
      <c r="AT380" s="69"/>
      <c r="AU380" s="69"/>
      <c r="AV380" s="69"/>
      <c r="AW380" s="69"/>
      <c r="AX380" s="69"/>
      <c r="AY380" s="69"/>
      <c r="AZ380" s="69"/>
      <c r="BA380" s="69"/>
      <c r="BB380" s="69"/>
      <c r="BC380" s="69"/>
      <c r="BD380" s="69"/>
    </row>
    <row r="381" spans="1:56" s="70" customFormat="1" ht="13.8">
      <c r="A381" s="69"/>
      <c r="B381" s="69"/>
      <c r="C381" s="69"/>
      <c r="D381" s="69"/>
      <c r="E381" s="69"/>
      <c r="F381" s="69"/>
      <c r="G381" s="69"/>
      <c r="H381" s="69"/>
      <c r="I381" s="69"/>
      <c r="J381" s="69"/>
      <c r="K381" s="69"/>
      <c r="L381" s="69"/>
      <c r="M381" s="69"/>
      <c r="N381" s="69"/>
      <c r="O381" s="69"/>
      <c r="P381" s="69"/>
      <c r="Q381" s="69"/>
      <c r="R381" s="246"/>
      <c r="S381" s="246"/>
      <c r="T381" s="246"/>
      <c r="U381" s="246"/>
      <c r="V381" s="246"/>
      <c r="W381" s="246"/>
      <c r="X381" s="69"/>
      <c r="Y381" s="69"/>
      <c r="Z381" s="69"/>
      <c r="AA381" s="246"/>
      <c r="AB381" s="246"/>
      <c r="AC381" s="246"/>
      <c r="AD381" s="246"/>
      <c r="AE381" s="69"/>
      <c r="AF381" s="69"/>
      <c r="AG381" s="69"/>
      <c r="AH381" s="69"/>
      <c r="AI381" s="69"/>
      <c r="AJ381" s="69"/>
      <c r="AK381" s="69"/>
      <c r="AL381" s="69"/>
      <c r="AM381" s="69"/>
      <c r="AN381" s="69"/>
      <c r="AO381" s="69"/>
      <c r="AP381" s="69"/>
      <c r="AQ381" s="69"/>
      <c r="AR381" s="69"/>
      <c r="AS381" s="69"/>
      <c r="AT381" s="69"/>
      <c r="AU381" s="69"/>
      <c r="AV381" s="69"/>
      <c r="AW381" s="69"/>
      <c r="AX381" s="69"/>
      <c r="AY381" s="69"/>
      <c r="AZ381" s="69"/>
      <c r="BA381" s="69"/>
      <c r="BB381" s="69"/>
      <c r="BC381" s="69"/>
      <c r="BD381" s="69"/>
    </row>
    <row r="382" spans="1:56" s="70" customFormat="1" ht="13.8">
      <c r="A382" s="69"/>
      <c r="B382" s="69"/>
      <c r="C382" s="69"/>
      <c r="D382" s="69"/>
      <c r="E382" s="69"/>
      <c r="F382" s="69"/>
      <c r="G382" s="69"/>
      <c r="H382" s="69"/>
      <c r="I382" s="69"/>
      <c r="J382" s="69"/>
      <c r="K382" s="69"/>
      <c r="L382" s="69"/>
      <c r="M382" s="69"/>
      <c r="N382" s="69"/>
      <c r="O382" s="69"/>
      <c r="P382" s="69"/>
      <c r="Q382" s="69"/>
      <c r="R382" s="246"/>
      <c r="S382" s="246"/>
      <c r="T382" s="246"/>
      <c r="U382" s="246"/>
      <c r="V382" s="246"/>
      <c r="W382" s="246"/>
      <c r="X382" s="69"/>
      <c r="Y382" s="69"/>
      <c r="Z382" s="69"/>
      <c r="AA382" s="246"/>
      <c r="AB382" s="246"/>
      <c r="AC382" s="246"/>
      <c r="AD382" s="246"/>
      <c r="AE382" s="69"/>
      <c r="AF382" s="69"/>
      <c r="AG382" s="69"/>
      <c r="AH382" s="69"/>
      <c r="AI382" s="69"/>
      <c r="AJ382" s="69"/>
      <c r="AK382" s="69"/>
      <c r="AL382" s="69"/>
      <c r="AM382" s="69"/>
      <c r="AN382" s="69"/>
      <c r="AO382" s="69"/>
      <c r="AP382" s="69"/>
      <c r="AQ382" s="69"/>
      <c r="AR382" s="69"/>
      <c r="AS382" s="69"/>
      <c r="AT382" s="69"/>
      <c r="AU382" s="69"/>
      <c r="AV382" s="69"/>
      <c r="AW382" s="69"/>
      <c r="AX382" s="69"/>
      <c r="AY382" s="69"/>
      <c r="AZ382" s="69"/>
      <c r="BA382" s="69"/>
      <c r="BB382" s="69"/>
      <c r="BC382" s="69"/>
      <c r="BD382" s="69"/>
    </row>
    <row r="383" spans="1:56" s="70" customFormat="1" ht="13.8">
      <c r="A383" s="69"/>
      <c r="B383" s="69"/>
      <c r="C383" s="69"/>
      <c r="D383" s="69"/>
      <c r="E383" s="69"/>
      <c r="F383" s="69"/>
      <c r="G383" s="69"/>
      <c r="H383" s="69"/>
      <c r="I383" s="69"/>
      <c r="J383" s="69"/>
      <c r="K383" s="69"/>
      <c r="L383" s="69"/>
      <c r="M383" s="69"/>
      <c r="N383" s="69"/>
      <c r="O383" s="69"/>
      <c r="P383" s="69"/>
      <c r="Q383" s="69"/>
      <c r="R383" s="246"/>
      <c r="S383" s="246"/>
      <c r="T383" s="246"/>
      <c r="U383" s="246"/>
      <c r="V383" s="246"/>
      <c r="W383" s="246"/>
      <c r="X383" s="69"/>
      <c r="Y383" s="69"/>
      <c r="Z383" s="69"/>
      <c r="AA383" s="246"/>
      <c r="AB383" s="246"/>
      <c r="AC383" s="246"/>
      <c r="AD383" s="246"/>
      <c r="AE383" s="69"/>
      <c r="AF383" s="69"/>
      <c r="AG383" s="69"/>
      <c r="AH383" s="69"/>
      <c r="AI383" s="69"/>
      <c r="AJ383" s="69"/>
      <c r="AK383" s="69"/>
      <c r="AL383" s="69"/>
      <c r="AM383" s="69"/>
      <c r="AN383" s="69"/>
      <c r="AO383" s="69"/>
      <c r="AP383" s="69"/>
      <c r="AQ383" s="69"/>
      <c r="AR383" s="69"/>
      <c r="AS383" s="69"/>
      <c r="AT383" s="69"/>
      <c r="AU383" s="69"/>
      <c r="AV383" s="69"/>
      <c r="AW383" s="69"/>
      <c r="AX383" s="69"/>
      <c r="AY383" s="69"/>
      <c r="AZ383" s="69"/>
      <c r="BA383" s="69"/>
      <c r="BB383" s="69"/>
      <c r="BC383" s="69"/>
      <c r="BD383" s="69"/>
    </row>
    <row r="384" spans="1:56" s="70" customFormat="1" ht="13.8">
      <c r="A384" s="69"/>
      <c r="B384" s="69"/>
      <c r="C384" s="69"/>
      <c r="D384" s="69"/>
      <c r="E384" s="69"/>
      <c r="F384" s="69"/>
      <c r="G384" s="69"/>
      <c r="H384" s="69"/>
      <c r="I384" s="69"/>
      <c r="J384" s="69"/>
      <c r="K384" s="69"/>
      <c r="L384" s="69"/>
      <c r="M384" s="69"/>
      <c r="N384" s="69"/>
      <c r="O384" s="69"/>
      <c r="P384" s="69"/>
      <c r="Q384" s="69"/>
      <c r="R384" s="246"/>
      <c r="S384" s="246"/>
      <c r="T384" s="246"/>
      <c r="U384" s="246"/>
      <c r="V384" s="246"/>
      <c r="W384" s="246"/>
      <c r="X384" s="69"/>
      <c r="Y384" s="69"/>
      <c r="Z384" s="69"/>
      <c r="AA384" s="246"/>
      <c r="AB384" s="246"/>
      <c r="AC384" s="246"/>
      <c r="AD384" s="246"/>
      <c r="AE384" s="69"/>
      <c r="AF384" s="69"/>
      <c r="AG384" s="69"/>
      <c r="AH384" s="69"/>
      <c r="AI384" s="69"/>
      <c r="AJ384" s="69"/>
      <c r="AK384" s="69"/>
      <c r="AL384" s="69"/>
      <c r="AM384" s="69"/>
      <c r="AN384" s="69"/>
      <c r="AO384" s="69"/>
      <c r="AP384" s="69"/>
      <c r="AQ384" s="69"/>
      <c r="AR384" s="69"/>
      <c r="AS384" s="69"/>
      <c r="AT384" s="69"/>
      <c r="AU384" s="69"/>
      <c r="AV384" s="69"/>
      <c r="AW384" s="69"/>
      <c r="AX384" s="69"/>
      <c r="AY384" s="69"/>
      <c r="AZ384" s="69"/>
      <c r="BA384" s="69"/>
      <c r="BB384" s="69"/>
      <c r="BC384" s="69"/>
      <c r="BD384" s="69"/>
    </row>
    <row r="385" spans="1:56" s="70" customFormat="1" ht="13.8">
      <c r="A385" s="69"/>
      <c r="B385" s="69"/>
      <c r="C385" s="69"/>
      <c r="D385" s="69"/>
      <c r="E385" s="69"/>
      <c r="F385" s="69"/>
      <c r="G385" s="69"/>
      <c r="H385" s="69"/>
      <c r="I385" s="69"/>
      <c r="J385" s="69"/>
      <c r="K385" s="69"/>
      <c r="L385" s="69"/>
      <c r="M385" s="69"/>
      <c r="N385" s="69"/>
      <c r="O385" s="69"/>
      <c r="P385" s="69"/>
      <c r="Q385" s="69"/>
      <c r="R385" s="246"/>
      <c r="S385" s="246"/>
      <c r="T385" s="246"/>
      <c r="U385" s="246"/>
      <c r="V385" s="246"/>
      <c r="W385" s="246"/>
      <c r="X385" s="69"/>
      <c r="Y385" s="69"/>
      <c r="Z385" s="69"/>
      <c r="AA385" s="246"/>
      <c r="AB385" s="246"/>
      <c r="AC385" s="246"/>
      <c r="AD385" s="246"/>
      <c r="AE385" s="69"/>
      <c r="AF385" s="69"/>
      <c r="AG385" s="69"/>
      <c r="AH385" s="69"/>
      <c r="AI385" s="69"/>
      <c r="AJ385" s="69"/>
      <c r="AK385" s="69"/>
      <c r="AL385" s="69"/>
      <c r="AM385" s="69"/>
      <c r="AN385" s="69"/>
      <c r="AO385" s="69"/>
      <c r="AP385" s="69"/>
      <c r="AQ385" s="69"/>
      <c r="AR385" s="69"/>
      <c r="AS385" s="69"/>
      <c r="AT385" s="69"/>
      <c r="AU385" s="69"/>
      <c r="AV385" s="69"/>
      <c r="AW385" s="69"/>
      <c r="AX385" s="69"/>
      <c r="AY385" s="69"/>
      <c r="AZ385" s="69"/>
      <c r="BA385" s="69"/>
      <c r="BB385" s="69"/>
      <c r="BC385" s="69"/>
      <c r="BD385" s="69"/>
    </row>
    <row r="386" spans="1:56" s="70" customFormat="1" ht="13.8">
      <c r="A386" s="69"/>
      <c r="B386" s="69"/>
      <c r="C386" s="69"/>
      <c r="D386" s="69"/>
      <c r="E386" s="69"/>
      <c r="F386" s="69"/>
      <c r="G386" s="69"/>
      <c r="H386" s="69"/>
      <c r="I386" s="69"/>
      <c r="J386" s="69"/>
      <c r="K386" s="69"/>
      <c r="L386" s="69"/>
      <c r="M386" s="69"/>
      <c r="N386" s="69"/>
      <c r="O386" s="69"/>
      <c r="P386" s="69"/>
      <c r="Q386" s="69"/>
      <c r="R386" s="246"/>
      <c r="S386" s="246"/>
      <c r="T386" s="246"/>
      <c r="U386" s="246"/>
      <c r="V386" s="246"/>
      <c r="W386" s="246"/>
      <c r="X386" s="69"/>
      <c r="Y386" s="69"/>
      <c r="Z386" s="69"/>
      <c r="AA386" s="246"/>
      <c r="AB386" s="246"/>
      <c r="AC386" s="246"/>
      <c r="AD386" s="246"/>
      <c r="AE386" s="69"/>
      <c r="AF386" s="69"/>
      <c r="AG386" s="69"/>
      <c r="AH386" s="69"/>
      <c r="AI386" s="69"/>
      <c r="AJ386" s="69"/>
      <c r="AK386" s="69"/>
      <c r="AL386" s="69"/>
      <c r="AM386" s="69"/>
      <c r="AN386" s="69"/>
      <c r="AO386" s="69"/>
      <c r="AP386" s="69"/>
      <c r="AQ386" s="69"/>
      <c r="AR386" s="69"/>
      <c r="AS386" s="69"/>
      <c r="AT386" s="69"/>
      <c r="AU386" s="69"/>
      <c r="AV386" s="69"/>
      <c r="AW386" s="69"/>
      <c r="AX386" s="69"/>
      <c r="AY386" s="69"/>
      <c r="AZ386" s="69"/>
      <c r="BA386" s="69"/>
      <c r="BB386" s="69"/>
      <c r="BC386" s="69"/>
      <c r="BD386" s="69"/>
    </row>
    <row r="387" spans="1:56" s="70" customFormat="1" ht="13.8">
      <c r="A387" s="69"/>
      <c r="B387" s="69"/>
      <c r="C387" s="69"/>
      <c r="D387" s="69"/>
      <c r="E387" s="69"/>
      <c r="F387" s="69"/>
      <c r="G387" s="69"/>
      <c r="H387" s="69"/>
      <c r="I387" s="69"/>
      <c r="J387" s="69"/>
      <c r="K387" s="69"/>
      <c r="L387" s="69"/>
      <c r="M387" s="69"/>
      <c r="N387" s="69"/>
      <c r="O387" s="69"/>
      <c r="P387" s="69"/>
      <c r="Q387" s="69"/>
      <c r="R387" s="246"/>
      <c r="S387" s="246"/>
      <c r="T387" s="246"/>
      <c r="U387" s="246"/>
      <c r="V387" s="246"/>
      <c r="W387" s="246"/>
      <c r="X387" s="69"/>
      <c r="Y387" s="69"/>
      <c r="Z387" s="69"/>
      <c r="AA387" s="246"/>
      <c r="AB387" s="246"/>
      <c r="AC387" s="246"/>
      <c r="AD387" s="246"/>
      <c r="AE387" s="69"/>
      <c r="AF387" s="69"/>
      <c r="AG387" s="69"/>
      <c r="AH387" s="69"/>
      <c r="AI387" s="69"/>
      <c r="AJ387" s="69"/>
      <c r="AK387" s="69"/>
      <c r="AL387" s="69"/>
      <c r="AM387" s="69"/>
      <c r="AN387" s="69"/>
      <c r="AO387" s="69"/>
      <c r="AP387" s="69"/>
      <c r="AQ387" s="69"/>
      <c r="AR387" s="69"/>
      <c r="AS387" s="69"/>
      <c r="AT387" s="69"/>
      <c r="AU387" s="69"/>
      <c r="AV387" s="69"/>
      <c r="AW387" s="69"/>
      <c r="AX387" s="69"/>
      <c r="AY387" s="69"/>
      <c r="AZ387" s="69"/>
      <c r="BA387" s="69"/>
      <c r="BB387" s="69"/>
      <c r="BC387" s="69"/>
      <c r="BD387" s="69"/>
    </row>
    <row r="388" spans="1:56" s="70" customFormat="1" ht="13.8">
      <c r="A388" s="69"/>
      <c r="B388" s="69"/>
      <c r="C388" s="69"/>
      <c r="D388" s="69"/>
      <c r="E388" s="69"/>
      <c r="F388" s="69"/>
      <c r="G388" s="69"/>
      <c r="H388" s="69"/>
      <c r="I388" s="69"/>
      <c r="J388" s="69"/>
      <c r="K388" s="69"/>
      <c r="L388" s="69"/>
      <c r="M388" s="69"/>
      <c r="N388" s="69"/>
      <c r="O388" s="69"/>
      <c r="P388" s="69"/>
      <c r="Q388" s="69"/>
      <c r="R388" s="246"/>
      <c r="S388" s="246"/>
      <c r="T388" s="246"/>
      <c r="U388" s="246"/>
      <c r="V388" s="246"/>
      <c r="W388" s="246"/>
      <c r="X388" s="69"/>
      <c r="Y388" s="69"/>
      <c r="Z388" s="69"/>
      <c r="AA388" s="246"/>
      <c r="AB388" s="246"/>
      <c r="AC388" s="246"/>
      <c r="AD388" s="246"/>
      <c r="AE388" s="69"/>
      <c r="AF388" s="69"/>
      <c r="AG388" s="69"/>
      <c r="AH388" s="69"/>
      <c r="AI388" s="69"/>
      <c r="AJ388" s="69"/>
      <c r="AK388" s="69"/>
      <c r="AL388" s="69"/>
      <c r="AM388" s="69"/>
      <c r="AN388" s="69"/>
      <c r="AO388" s="69"/>
      <c r="AP388" s="69"/>
      <c r="AQ388" s="69"/>
      <c r="AR388" s="69"/>
      <c r="AS388" s="69"/>
      <c r="AT388" s="69"/>
      <c r="AU388" s="69"/>
      <c r="AV388" s="69"/>
      <c r="AW388" s="69"/>
      <c r="AX388" s="69"/>
      <c r="AY388" s="69"/>
      <c r="AZ388" s="69"/>
      <c r="BA388" s="69"/>
      <c r="BB388" s="69"/>
      <c r="BC388" s="69"/>
      <c r="BD388" s="69"/>
    </row>
    <row r="389" spans="1:56" s="70" customFormat="1" ht="13.8">
      <c r="A389" s="69"/>
      <c r="B389" s="69"/>
      <c r="C389" s="69"/>
      <c r="D389" s="69"/>
      <c r="E389" s="69"/>
      <c r="F389" s="69"/>
      <c r="G389" s="69"/>
      <c r="H389" s="69"/>
      <c r="I389" s="69"/>
      <c r="J389" s="69"/>
      <c r="K389" s="69"/>
      <c r="L389" s="69"/>
      <c r="M389" s="69"/>
      <c r="N389" s="69"/>
      <c r="O389" s="69"/>
      <c r="P389" s="69"/>
      <c r="Q389" s="69"/>
      <c r="R389" s="246"/>
      <c r="S389" s="246"/>
      <c r="T389" s="246"/>
      <c r="U389" s="246"/>
      <c r="V389" s="246"/>
      <c r="W389" s="246"/>
      <c r="X389" s="69"/>
      <c r="Y389" s="69"/>
      <c r="Z389" s="69"/>
      <c r="AA389" s="246"/>
      <c r="AB389" s="246"/>
      <c r="AC389" s="246"/>
      <c r="AD389" s="246"/>
      <c r="AE389" s="69"/>
      <c r="AF389" s="69"/>
      <c r="AG389" s="69"/>
      <c r="AH389" s="69"/>
      <c r="AI389" s="69"/>
      <c r="AJ389" s="69"/>
      <c r="AK389" s="69"/>
      <c r="AL389" s="69"/>
      <c r="AM389" s="69"/>
      <c r="AN389" s="69"/>
      <c r="AO389" s="69"/>
      <c r="AP389" s="69"/>
      <c r="AQ389" s="69"/>
      <c r="AR389" s="69"/>
      <c r="AS389" s="69"/>
      <c r="AT389" s="69"/>
      <c r="AU389" s="69"/>
      <c r="AV389" s="69"/>
      <c r="AW389" s="69"/>
      <c r="AX389" s="69"/>
      <c r="AY389" s="69"/>
      <c r="AZ389" s="69"/>
      <c r="BA389" s="69"/>
      <c r="BB389" s="69"/>
      <c r="BC389" s="69"/>
      <c r="BD389" s="69"/>
    </row>
    <row r="390" spans="1:56" s="70" customFormat="1" ht="13.8">
      <c r="A390" s="69"/>
      <c r="B390" s="69"/>
      <c r="C390" s="69"/>
      <c r="D390" s="69"/>
      <c r="E390" s="69"/>
      <c r="F390" s="69"/>
      <c r="G390" s="69"/>
      <c r="H390" s="69"/>
      <c r="I390" s="69"/>
      <c r="J390" s="69"/>
      <c r="K390" s="69"/>
      <c r="L390" s="69"/>
      <c r="M390" s="69"/>
      <c r="N390" s="69"/>
      <c r="O390" s="69"/>
      <c r="P390" s="69"/>
      <c r="Q390" s="69"/>
      <c r="R390" s="246"/>
      <c r="S390" s="246"/>
      <c r="T390" s="246"/>
      <c r="U390" s="246"/>
      <c r="V390" s="246"/>
      <c r="W390" s="246"/>
      <c r="X390" s="69"/>
      <c r="Y390" s="69"/>
      <c r="Z390" s="69"/>
      <c r="AA390" s="246"/>
      <c r="AB390" s="246"/>
      <c r="AC390" s="246"/>
      <c r="AD390" s="246"/>
      <c r="AE390" s="69"/>
      <c r="AF390" s="69"/>
      <c r="AG390" s="69"/>
      <c r="AH390" s="69"/>
      <c r="AI390" s="69"/>
      <c r="AJ390" s="69"/>
      <c r="AK390" s="69"/>
      <c r="AL390" s="69"/>
      <c r="AM390" s="69"/>
      <c r="AN390" s="69"/>
      <c r="AO390" s="69"/>
      <c r="AP390" s="69"/>
      <c r="AQ390" s="69"/>
      <c r="AR390" s="69"/>
      <c r="AS390" s="69"/>
      <c r="AT390" s="69"/>
      <c r="AU390" s="69"/>
      <c r="AV390" s="69"/>
      <c r="AW390" s="69"/>
      <c r="AX390" s="69"/>
      <c r="AY390" s="69"/>
      <c r="AZ390" s="69"/>
      <c r="BA390" s="69"/>
      <c r="BB390" s="69"/>
      <c r="BC390" s="69"/>
      <c r="BD390" s="69"/>
    </row>
    <row r="391" spans="1:56" s="70" customFormat="1" ht="13.8">
      <c r="A391" s="69"/>
      <c r="B391" s="69"/>
      <c r="C391" s="69"/>
      <c r="D391" s="69"/>
      <c r="E391" s="69"/>
      <c r="F391" s="69"/>
      <c r="G391" s="69"/>
      <c r="H391" s="69"/>
      <c r="I391" s="69"/>
      <c r="J391" s="69"/>
      <c r="K391" s="69"/>
      <c r="L391" s="69"/>
      <c r="M391" s="69"/>
      <c r="N391" s="69"/>
      <c r="O391" s="69"/>
      <c r="P391" s="69"/>
      <c r="Q391" s="69"/>
      <c r="R391" s="246"/>
      <c r="S391" s="246"/>
      <c r="T391" s="246"/>
      <c r="U391" s="246"/>
      <c r="V391" s="246"/>
      <c r="W391" s="246"/>
      <c r="X391" s="69"/>
      <c r="Y391" s="69"/>
      <c r="Z391" s="69"/>
      <c r="AA391" s="246"/>
      <c r="AB391" s="246"/>
      <c r="AC391" s="246"/>
      <c r="AD391" s="246"/>
      <c r="AE391" s="69"/>
      <c r="AF391" s="69"/>
      <c r="AG391" s="69"/>
      <c r="AH391" s="69"/>
      <c r="AI391" s="69"/>
      <c r="AJ391" s="69"/>
      <c r="AK391" s="69"/>
      <c r="AL391" s="69"/>
      <c r="AM391" s="69"/>
      <c r="AN391" s="69"/>
      <c r="AO391" s="69"/>
      <c r="AP391" s="69"/>
      <c r="AQ391" s="69"/>
      <c r="AR391" s="69"/>
      <c r="AS391" s="69"/>
      <c r="AT391" s="69"/>
      <c r="AU391" s="69"/>
      <c r="AV391" s="69"/>
      <c r="AW391" s="69"/>
      <c r="AX391" s="69"/>
      <c r="AY391" s="69"/>
      <c r="AZ391" s="69"/>
      <c r="BA391" s="69"/>
      <c r="BB391" s="69"/>
      <c r="BC391" s="69"/>
      <c r="BD391" s="69"/>
    </row>
    <row r="392" spans="1:56" s="70" customFormat="1" ht="13.8">
      <c r="A392" s="69"/>
      <c r="B392" s="69"/>
      <c r="C392" s="69"/>
      <c r="D392" s="69"/>
      <c r="E392" s="69"/>
      <c r="F392" s="69"/>
      <c r="G392" s="69"/>
      <c r="H392" s="69"/>
      <c r="I392" s="69"/>
      <c r="J392" s="69"/>
      <c r="K392" s="69"/>
      <c r="L392" s="69"/>
      <c r="M392" s="69"/>
      <c r="N392" s="69"/>
      <c r="O392" s="69"/>
      <c r="P392" s="69"/>
      <c r="Q392" s="69"/>
      <c r="R392" s="246"/>
      <c r="S392" s="246"/>
      <c r="T392" s="246"/>
      <c r="U392" s="246"/>
      <c r="V392" s="246"/>
      <c r="W392" s="246"/>
      <c r="X392" s="69"/>
      <c r="Y392" s="69"/>
      <c r="Z392" s="69"/>
      <c r="AA392" s="246"/>
      <c r="AB392" s="246"/>
      <c r="AC392" s="246"/>
      <c r="AD392" s="246"/>
      <c r="AE392" s="69"/>
      <c r="AF392" s="69"/>
      <c r="AG392" s="69"/>
      <c r="AH392" s="69"/>
      <c r="AI392" s="69"/>
      <c r="AJ392" s="69"/>
      <c r="AK392" s="69"/>
      <c r="AL392" s="69"/>
      <c r="AM392" s="69"/>
      <c r="AN392" s="69"/>
      <c r="AO392" s="69"/>
      <c r="AP392" s="69"/>
      <c r="AQ392" s="69"/>
      <c r="AR392" s="69"/>
      <c r="AS392" s="69"/>
      <c r="AT392" s="69"/>
      <c r="AU392" s="69"/>
      <c r="AV392" s="69"/>
      <c r="AW392" s="69"/>
      <c r="AX392" s="69"/>
      <c r="AY392" s="69"/>
      <c r="AZ392" s="69"/>
      <c r="BA392" s="69"/>
      <c r="BB392" s="69"/>
      <c r="BC392" s="69"/>
      <c r="BD392" s="69"/>
    </row>
    <row r="393" spans="1:56" s="70" customFormat="1" ht="13.8">
      <c r="A393" s="69"/>
      <c r="B393" s="69"/>
      <c r="C393" s="69"/>
      <c r="D393" s="69"/>
      <c r="E393" s="69"/>
      <c r="F393" s="69"/>
      <c r="G393" s="69"/>
      <c r="H393" s="69"/>
      <c r="I393" s="69"/>
      <c r="J393" s="69"/>
      <c r="K393" s="69"/>
      <c r="L393" s="69"/>
      <c r="M393" s="69"/>
      <c r="N393" s="69"/>
      <c r="O393" s="69"/>
      <c r="P393" s="69"/>
      <c r="Q393" s="69"/>
      <c r="R393" s="246"/>
      <c r="S393" s="246"/>
      <c r="T393" s="246"/>
      <c r="U393" s="246"/>
      <c r="V393" s="246"/>
      <c r="W393" s="246"/>
      <c r="X393" s="69"/>
      <c r="Y393" s="69"/>
      <c r="Z393" s="69"/>
      <c r="AA393" s="246"/>
      <c r="AB393" s="246"/>
      <c r="AC393" s="246"/>
      <c r="AD393" s="246"/>
      <c r="AE393" s="69"/>
      <c r="AF393" s="69"/>
      <c r="AG393" s="69"/>
      <c r="AH393" s="69"/>
      <c r="AI393" s="69"/>
      <c r="AJ393" s="69"/>
      <c r="AK393" s="69"/>
      <c r="AL393" s="69"/>
      <c r="AM393" s="69"/>
      <c r="AN393" s="69"/>
      <c r="AO393" s="69"/>
      <c r="AP393" s="69"/>
      <c r="AQ393" s="69"/>
      <c r="AR393" s="69"/>
      <c r="AS393" s="69"/>
      <c r="AT393" s="69"/>
      <c r="AU393" s="69"/>
      <c r="AV393" s="69"/>
      <c r="AW393" s="69"/>
      <c r="AX393" s="69"/>
      <c r="AY393" s="69"/>
      <c r="AZ393" s="69"/>
      <c r="BA393" s="69"/>
      <c r="BB393" s="69"/>
      <c r="BC393" s="69"/>
      <c r="BD393" s="69"/>
    </row>
    <row r="394" spans="1:56" s="70" customFormat="1" ht="13.8">
      <c r="A394" s="69"/>
      <c r="B394" s="69"/>
      <c r="C394" s="69"/>
      <c r="D394" s="69"/>
      <c r="E394" s="69"/>
      <c r="F394" s="69"/>
      <c r="G394" s="69"/>
      <c r="H394" s="69"/>
      <c r="I394" s="69"/>
      <c r="J394" s="69"/>
      <c r="K394" s="69"/>
      <c r="L394" s="69"/>
      <c r="M394" s="69"/>
      <c r="N394" s="69"/>
      <c r="O394" s="69"/>
      <c r="P394" s="69"/>
      <c r="Q394" s="69"/>
      <c r="R394" s="246"/>
      <c r="S394" s="246"/>
      <c r="T394" s="246"/>
      <c r="U394" s="246"/>
      <c r="V394" s="246"/>
      <c r="W394" s="246"/>
      <c r="X394" s="69"/>
      <c r="Y394" s="69"/>
      <c r="Z394" s="69"/>
      <c r="AA394" s="246"/>
      <c r="AB394" s="246"/>
      <c r="AC394" s="246"/>
      <c r="AD394" s="246"/>
      <c r="AE394" s="69"/>
      <c r="AF394" s="69"/>
      <c r="AG394" s="69"/>
      <c r="AH394" s="69"/>
      <c r="AI394" s="69"/>
      <c r="AJ394" s="69"/>
      <c r="AK394" s="69"/>
      <c r="AL394" s="69"/>
      <c r="AM394" s="69"/>
      <c r="AN394" s="69"/>
      <c r="AO394" s="69"/>
      <c r="AP394" s="69"/>
      <c r="AQ394" s="69"/>
      <c r="AR394" s="69"/>
      <c r="AS394" s="69"/>
      <c r="AT394" s="69"/>
      <c r="AU394" s="69"/>
      <c r="AV394" s="69"/>
      <c r="AW394" s="69"/>
      <c r="AX394" s="69"/>
      <c r="AY394" s="69"/>
      <c r="AZ394" s="69"/>
      <c r="BA394" s="69"/>
      <c r="BB394" s="69"/>
      <c r="BC394" s="69"/>
      <c r="BD394" s="69"/>
    </row>
    <row r="395" spans="1:56" s="70" customFormat="1" ht="13.8">
      <c r="A395" s="69"/>
      <c r="B395" s="69"/>
      <c r="C395" s="69"/>
      <c r="D395" s="69"/>
      <c r="E395" s="69"/>
      <c r="F395" s="69"/>
      <c r="G395" s="69"/>
      <c r="H395" s="69"/>
      <c r="I395" s="69"/>
      <c r="J395" s="69"/>
      <c r="K395" s="69"/>
      <c r="L395" s="69"/>
      <c r="M395" s="69"/>
      <c r="N395" s="69"/>
      <c r="O395" s="69"/>
      <c r="P395" s="69"/>
      <c r="Q395" s="69"/>
      <c r="R395" s="246"/>
      <c r="S395" s="246"/>
      <c r="T395" s="246"/>
      <c r="U395" s="246"/>
      <c r="V395" s="246"/>
      <c r="W395" s="246"/>
      <c r="X395" s="69"/>
      <c r="Y395" s="69"/>
      <c r="Z395" s="69"/>
      <c r="AA395" s="246"/>
      <c r="AB395" s="246"/>
      <c r="AC395" s="246"/>
      <c r="AD395" s="246"/>
      <c r="AE395" s="69"/>
      <c r="AF395" s="69"/>
      <c r="AG395" s="69"/>
      <c r="AH395" s="69"/>
      <c r="AI395" s="69"/>
      <c r="AJ395" s="69"/>
      <c r="AK395" s="69"/>
      <c r="AL395" s="69"/>
      <c r="AM395" s="69"/>
      <c r="AN395" s="69"/>
      <c r="AO395" s="69"/>
      <c r="AP395" s="69"/>
      <c r="AQ395" s="69"/>
      <c r="AR395" s="69"/>
      <c r="AS395" s="69"/>
      <c r="AT395" s="69"/>
      <c r="AU395" s="69"/>
      <c r="AV395" s="69"/>
      <c r="AW395" s="69"/>
      <c r="AX395" s="69"/>
      <c r="AY395" s="69"/>
      <c r="AZ395" s="69"/>
      <c r="BA395" s="69"/>
      <c r="BB395" s="69"/>
      <c r="BC395" s="69"/>
      <c r="BD395" s="69"/>
    </row>
    <row r="396" spans="1:56" s="70" customFormat="1" ht="13.8">
      <c r="A396" s="69"/>
      <c r="B396" s="69"/>
      <c r="C396" s="69"/>
      <c r="D396" s="69"/>
      <c r="E396" s="69"/>
      <c r="F396" s="69"/>
      <c r="G396" s="69"/>
      <c r="H396" s="69"/>
      <c r="I396" s="69"/>
      <c r="J396" s="69"/>
      <c r="K396" s="69"/>
      <c r="L396" s="69"/>
      <c r="M396" s="69"/>
      <c r="N396" s="69"/>
      <c r="O396" s="69"/>
      <c r="P396" s="69"/>
      <c r="Q396" s="69"/>
      <c r="R396" s="246"/>
      <c r="S396" s="246"/>
      <c r="T396" s="246"/>
      <c r="U396" s="246"/>
      <c r="V396" s="246"/>
      <c r="W396" s="246"/>
      <c r="X396" s="69"/>
      <c r="Y396" s="69"/>
      <c r="Z396" s="69"/>
      <c r="AA396" s="246"/>
      <c r="AB396" s="246"/>
      <c r="AC396" s="246"/>
      <c r="AD396" s="246"/>
      <c r="AE396" s="69"/>
      <c r="AF396" s="69"/>
      <c r="AG396" s="69"/>
      <c r="AH396" s="69"/>
      <c r="AI396" s="69"/>
      <c r="AJ396" s="69"/>
      <c r="AK396" s="69"/>
      <c r="AL396" s="69"/>
      <c r="AM396" s="69"/>
      <c r="AN396" s="69"/>
      <c r="AO396" s="69"/>
      <c r="AP396" s="69"/>
      <c r="AQ396" s="69"/>
      <c r="AR396" s="69"/>
      <c r="AS396" s="69"/>
      <c r="AT396" s="69"/>
      <c r="AU396" s="69"/>
      <c r="AV396" s="69"/>
      <c r="AW396" s="69"/>
      <c r="AX396" s="69"/>
      <c r="AY396" s="69"/>
      <c r="AZ396" s="69"/>
      <c r="BA396" s="69"/>
      <c r="BB396" s="69"/>
      <c r="BC396" s="69"/>
      <c r="BD396" s="69"/>
    </row>
    <row r="397" spans="1:56" s="70" customFormat="1" ht="13.8">
      <c r="A397" s="69"/>
      <c r="B397" s="69"/>
      <c r="C397" s="69"/>
      <c r="D397" s="69"/>
      <c r="E397" s="69"/>
      <c r="F397" s="69"/>
      <c r="G397" s="69"/>
      <c r="H397" s="69"/>
      <c r="I397" s="69"/>
      <c r="J397" s="69"/>
      <c r="K397" s="69"/>
      <c r="L397" s="69"/>
      <c r="M397" s="69"/>
      <c r="N397" s="69"/>
      <c r="O397" s="69"/>
      <c r="P397" s="69"/>
      <c r="Q397" s="69"/>
      <c r="R397" s="246"/>
      <c r="S397" s="246"/>
      <c r="T397" s="246"/>
      <c r="U397" s="246"/>
      <c r="V397" s="246"/>
      <c r="W397" s="246"/>
      <c r="X397" s="69"/>
      <c r="Y397" s="69"/>
      <c r="Z397" s="69"/>
      <c r="AA397" s="246"/>
      <c r="AB397" s="246"/>
      <c r="AC397" s="246"/>
      <c r="AD397" s="246"/>
      <c r="AE397" s="69"/>
      <c r="AF397" s="69"/>
      <c r="AG397" s="69"/>
      <c r="AH397" s="69"/>
      <c r="AI397" s="69"/>
      <c r="AJ397" s="69"/>
      <c r="AK397" s="69"/>
      <c r="AL397" s="69"/>
      <c r="AM397" s="69"/>
      <c r="AN397" s="69"/>
      <c r="AO397" s="69"/>
      <c r="AP397" s="69"/>
      <c r="AQ397" s="69"/>
      <c r="AR397" s="69"/>
      <c r="AS397" s="69"/>
      <c r="AT397" s="69"/>
      <c r="AU397" s="69"/>
      <c r="AV397" s="69"/>
      <c r="AW397" s="69"/>
      <c r="AX397" s="69"/>
      <c r="AY397" s="69"/>
      <c r="AZ397" s="69"/>
      <c r="BA397" s="69"/>
      <c r="BB397" s="69"/>
      <c r="BC397" s="69"/>
      <c r="BD397" s="69"/>
    </row>
    <row r="398" spans="1:56" s="70" customFormat="1" ht="13.8">
      <c r="A398" s="69"/>
      <c r="B398" s="69"/>
      <c r="C398" s="69"/>
      <c r="D398" s="69"/>
      <c r="E398" s="69"/>
      <c r="F398" s="69"/>
      <c r="G398" s="69"/>
      <c r="H398" s="69"/>
      <c r="I398" s="69"/>
      <c r="J398" s="69"/>
      <c r="K398" s="69"/>
      <c r="L398" s="69"/>
      <c r="M398" s="69"/>
      <c r="N398" s="69"/>
      <c r="O398" s="69"/>
      <c r="P398" s="69"/>
      <c r="Q398" s="69"/>
      <c r="R398" s="246"/>
      <c r="S398" s="246"/>
      <c r="T398" s="246"/>
      <c r="U398" s="246"/>
      <c r="V398" s="246"/>
      <c r="W398" s="246"/>
      <c r="X398" s="69"/>
      <c r="Y398" s="69"/>
      <c r="Z398" s="69"/>
      <c r="AA398" s="246"/>
      <c r="AB398" s="246"/>
      <c r="AC398" s="246"/>
      <c r="AD398" s="246"/>
      <c r="AE398" s="69"/>
      <c r="AF398" s="69"/>
      <c r="AG398" s="69"/>
      <c r="AH398" s="69"/>
      <c r="AI398" s="69"/>
      <c r="AJ398" s="69"/>
      <c r="AK398" s="69"/>
      <c r="AL398" s="69"/>
      <c r="AM398" s="69"/>
      <c r="AN398" s="69"/>
      <c r="AO398" s="69"/>
      <c r="AP398" s="69"/>
      <c r="AQ398" s="69"/>
      <c r="AR398" s="69"/>
      <c r="AS398" s="69"/>
      <c r="AT398" s="69"/>
      <c r="AU398" s="69"/>
      <c r="AV398" s="69"/>
      <c r="AW398" s="69"/>
      <c r="AX398" s="69"/>
      <c r="AY398" s="69"/>
      <c r="AZ398" s="69"/>
      <c r="BA398" s="69"/>
      <c r="BB398" s="69"/>
      <c r="BC398" s="69"/>
      <c r="BD398" s="69"/>
    </row>
    <row r="399" spans="1:56" s="70" customFormat="1" ht="13.8">
      <c r="A399" s="69"/>
      <c r="B399" s="69"/>
      <c r="C399" s="69"/>
      <c r="D399" s="69"/>
      <c r="E399" s="69"/>
      <c r="F399" s="69"/>
      <c r="G399" s="69"/>
      <c r="H399" s="69"/>
      <c r="I399" s="69"/>
      <c r="J399" s="69"/>
      <c r="K399" s="69"/>
      <c r="L399" s="69"/>
      <c r="M399" s="69"/>
      <c r="N399" s="69"/>
      <c r="O399" s="69"/>
      <c r="P399" s="69"/>
      <c r="Q399" s="69"/>
      <c r="R399" s="246"/>
      <c r="S399" s="246"/>
      <c r="T399" s="246"/>
      <c r="U399" s="246"/>
      <c r="V399" s="246"/>
      <c r="W399" s="246"/>
      <c r="X399" s="69"/>
      <c r="Y399" s="69"/>
      <c r="Z399" s="69"/>
      <c r="AA399" s="246"/>
      <c r="AB399" s="246"/>
      <c r="AC399" s="246"/>
      <c r="AD399" s="246"/>
      <c r="AE399" s="69"/>
      <c r="AF399" s="69"/>
      <c r="AG399" s="69"/>
      <c r="AH399" s="69"/>
      <c r="AI399" s="69"/>
      <c r="AJ399" s="69"/>
      <c r="AK399" s="69"/>
      <c r="AL399" s="69"/>
      <c r="AM399" s="69"/>
      <c r="AN399" s="69"/>
      <c r="AO399" s="69"/>
      <c r="AP399" s="69"/>
      <c r="AQ399" s="69"/>
      <c r="AR399" s="69"/>
      <c r="AS399" s="69"/>
      <c r="AT399" s="69"/>
      <c r="AU399" s="69"/>
      <c r="AV399" s="69"/>
      <c r="AW399" s="69"/>
      <c r="AX399" s="69"/>
      <c r="AY399" s="69"/>
      <c r="AZ399" s="69"/>
      <c r="BA399" s="69"/>
      <c r="BB399" s="69"/>
      <c r="BC399" s="69"/>
      <c r="BD399" s="69"/>
    </row>
    <row r="400" spans="1:56" s="70" customFormat="1" ht="13.8">
      <c r="A400" s="69"/>
      <c r="B400" s="69"/>
      <c r="C400" s="69"/>
      <c r="D400" s="69"/>
      <c r="E400" s="69"/>
      <c r="F400" s="69"/>
      <c r="G400" s="69"/>
      <c r="H400" s="69"/>
      <c r="I400" s="69"/>
      <c r="J400" s="69"/>
      <c r="K400" s="69"/>
      <c r="L400" s="69"/>
      <c r="M400" s="69"/>
      <c r="N400" s="69"/>
      <c r="O400" s="69"/>
      <c r="P400" s="69"/>
      <c r="Q400" s="69"/>
      <c r="R400" s="246"/>
      <c r="S400" s="246"/>
      <c r="T400" s="246"/>
      <c r="U400" s="246"/>
      <c r="V400" s="246"/>
      <c r="W400" s="246"/>
      <c r="X400" s="69"/>
      <c r="Y400" s="69"/>
      <c r="Z400" s="69"/>
      <c r="AA400" s="246"/>
      <c r="AB400" s="246"/>
      <c r="AC400" s="246"/>
      <c r="AD400" s="246"/>
      <c r="AE400" s="69"/>
      <c r="AF400" s="69"/>
      <c r="AG400" s="69"/>
      <c r="AH400" s="69"/>
      <c r="AI400" s="69"/>
      <c r="AJ400" s="69"/>
      <c r="AK400" s="69"/>
      <c r="AL400" s="69"/>
      <c r="AM400" s="69"/>
      <c r="AN400" s="69"/>
      <c r="AO400" s="69"/>
      <c r="AP400" s="69"/>
      <c r="AQ400" s="69"/>
      <c r="AR400" s="69"/>
      <c r="AS400" s="69"/>
      <c r="AT400" s="69"/>
      <c r="AU400" s="69"/>
      <c r="AV400" s="69"/>
      <c r="AW400" s="69"/>
      <c r="AX400" s="69"/>
      <c r="AY400" s="69"/>
      <c r="AZ400" s="69"/>
      <c r="BA400" s="69"/>
      <c r="BB400" s="69"/>
      <c r="BC400" s="69"/>
      <c r="BD400" s="69"/>
    </row>
    <row r="401" spans="1:56" s="70" customFormat="1" ht="13.8">
      <c r="A401" s="69"/>
      <c r="B401" s="69"/>
      <c r="C401" s="69"/>
      <c r="D401" s="69"/>
      <c r="E401" s="69"/>
      <c r="F401" s="69"/>
      <c r="G401" s="69"/>
      <c r="H401" s="69"/>
      <c r="I401" s="69"/>
      <c r="J401" s="69"/>
      <c r="K401" s="69"/>
      <c r="L401" s="69"/>
      <c r="M401" s="69"/>
      <c r="N401" s="69"/>
      <c r="O401" s="69"/>
      <c r="P401" s="69"/>
      <c r="Q401" s="69"/>
      <c r="R401" s="246"/>
      <c r="S401" s="246"/>
      <c r="T401" s="246"/>
      <c r="U401" s="246"/>
      <c r="V401" s="246"/>
      <c r="W401" s="246"/>
      <c r="X401" s="69"/>
      <c r="Y401" s="69"/>
      <c r="Z401" s="69"/>
      <c r="AA401" s="246"/>
      <c r="AB401" s="246"/>
      <c r="AC401" s="246"/>
      <c r="AD401" s="246"/>
      <c r="AE401" s="69"/>
      <c r="AF401" s="69"/>
      <c r="AG401" s="69"/>
      <c r="AH401" s="69"/>
      <c r="AI401" s="69"/>
      <c r="AJ401" s="69"/>
      <c r="AK401" s="69"/>
      <c r="AL401" s="69"/>
      <c r="AM401" s="69"/>
      <c r="AN401" s="69"/>
      <c r="AO401" s="69"/>
      <c r="AP401" s="69"/>
      <c r="AQ401" s="69"/>
      <c r="AR401" s="69"/>
      <c r="AS401" s="69"/>
      <c r="AT401" s="69"/>
      <c r="AU401" s="69"/>
      <c r="AV401" s="69"/>
      <c r="AW401" s="69"/>
      <c r="AX401" s="69"/>
      <c r="AY401" s="69"/>
      <c r="AZ401" s="69"/>
      <c r="BA401" s="69"/>
      <c r="BB401" s="69"/>
      <c r="BC401" s="69"/>
      <c r="BD401" s="69"/>
    </row>
    <row r="402" spans="1:56" s="70" customFormat="1" ht="13.8">
      <c r="A402" s="69"/>
      <c r="B402" s="69"/>
      <c r="C402" s="69"/>
      <c r="D402" s="69"/>
      <c r="E402" s="69"/>
      <c r="F402" s="69"/>
      <c r="G402" s="69"/>
      <c r="H402" s="69"/>
      <c r="I402" s="69"/>
      <c r="J402" s="69"/>
      <c r="K402" s="69"/>
      <c r="L402" s="69"/>
      <c r="M402" s="69"/>
      <c r="N402" s="69"/>
      <c r="O402" s="69"/>
      <c r="P402" s="69"/>
      <c r="Q402" s="69"/>
      <c r="R402" s="246"/>
      <c r="S402" s="246"/>
      <c r="T402" s="246"/>
      <c r="U402" s="246"/>
      <c r="V402" s="246"/>
      <c r="W402" s="246"/>
      <c r="X402" s="69"/>
      <c r="Y402" s="69"/>
      <c r="Z402" s="69"/>
      <c r="AA402" s="246"/>
      <c r="AB402" s="246"/>
      <c r="AC402" s="246"/>
      <c r="AD402" s="246"/>
      <c r="AE402" s="69"/>
      <c r="AF402" s="69"/>
      <c r="AG402" s="69"/>
      <c r="AH402" s="69"/>
      <c r="AI402" s="69"/>
      <c r="AJ402" s="69"/>
      <c r="AK402" s="69"/>
      <c r="AL402" s="69"/>
      <c r="AM402" s="69"/>
      <c r="AN402" s="69"/>
      <c r="AO402" s="69"/>
      <c r="AP402" s="69"/>
      <c r="AQ402" s="69"/>
      <c r="AR402" s="69"/>
      <c r="AS402" s="69"/>
      <c r="AT402" s="69"/>
      <c r="AU402" s="69"/>
      <c r="AV402" s="69"/>
      <c r="AW402" s="69"/>
      <c r="AX402" s="69"/>
      <c r="AY402" s="69"/>
      <c r="AZ402" s="69"/>
      <c r="BA402" s="69"/>
      <c r="BB402" s="69"/>
      <c r="BC402" s="69"/>
      <c r="BD402" s="69"/>
    </row>
    <row r="403" spans="1:56" s="70" customFormat="1" ht="13.8">
      <c r="A403" s="69"/>
      <c r="B403" s="69"/>
      <c r="C403" s="69"/>
      <c r="D403" s="69"/>
      <c r="E403" s="69"/>
      <c r="F403" s="69"/>
      <c r="G403" s="69"/>
      <c r="H403" s="69"/>
      <c r="I403" s="69"/>
      <c r="J403" s="69"/>
      <c r="K403" s="69"/>
      <c r="L403" s="69"/>
      <c r="M403" s="69"/>
      <c r="N403" s="69"/>
      <c r="O403" s="69"/>
      <c r="P403" s="69"/>
      <c r="Q403" s="69"/>
      <c r="R403" s="246"/>
      <c r="S403" s="246"/>
      <c r="T403" s="246"/>
      <c r="U403" s="246"/>
      <c r="V403" s="246"/>
      <c r="W403" s="246"/>
      <c r="X403" s="69"/>
      <c r="Y403" s="69"/>
      <c r="Z403" s="69"/>
      <c r="AA403" s="246"/>
      <c r="AB403" s="246"/>
      <c r="AC403" s="246"/>
      <c r="AD403" s="246"/>
      <c r="AE403" s="69"/>
      <c r="AF403" s="69"/>
      <c r="AG403" s="69"/>
      <c r="AH403" s="69"/>
      <c r="AI403" s="69"/>
      <c r="AJ403" s="69"/>
      <c r="AK403" s="69"/>
      <c r="AL403" s="69"/>
      <c r="AM403" s="69"/>
      <c r="AN403" s="69"/>
      <c r="AO403" s="69"/>
      <c r="AP403" s="69"/>
      <c r="AQ403" s="69"/>
      <c r="AR403" s="69"/>
      <c r="AS403" s="69"/>
      <c r="AT403" s="69"/>
      <c r="AU403" s="69"/>
      <c r="AV403" s="69"/>
      <c r="AW403" s="69"/>
      <c r="AX403" s="69"/>
      <c r="AY403" s="69"/>
      <c r="AZ403" s="69"/>
      <c r="BA403" s="69"/>
      <c r="BB403" s="69"/>
      <c r="BC403" s="69"/>
      <c r="BD403" s="69"/>
    </row>
    <row r="404" spans="1:56" s="70" customFormat="1" ht="13.8">
      <c r="A404" s="69"/>
      <c r="B404" s="69"/>
      <c r="C404" s="69"/>
      <c r="D404" s="69"/>
      <c r="E404" s="69"/>
      <c r="F404" s="69"/>
      <c r="G404" s="69"/>
      <c r="H404" s="69"/>
      <c r="I404" s="69"/>
      <c r="J404" s="69"/>
      <c r="K404" s="69"/>
      <c r="L404" s="69"/>
      <c r="M404" s="69"/>
      <c r="N404" s="69"/>
      <c r="O404" s="69"/>
      <c r="P404" s="69"/>
      <c r="Q404" s="69"/>
      <c r="R404" s="246"/>
      <c r="S404" s="246"/>
      <c r="T404" s="246"/>
      <c r="U404" s="246"/>
      <c r="V404" s="246"/>
      <c r="W404" s="246"/>
      <c r="X404" s="69"/>
      <c r="Y404" s="69"/>
      <c r="Z404" s="69"/>
      <c r="AA404" s="246"/>
      <c r="AB404" s="246"/>
      <c r="AC404" s="246"/>
      <c r="AD404" s="246"/>
      <c r="AE404" s="69"/>
      <c r="AF404" s="69"/>
      <c r="AG404" s="69"/>
      <c r="AH404" s="69"/>
      <c r="AI404" s="69"/>
      <c r="AJ404" s="69"/>
      <c r="AK404" s="69"/>
      <c r="AL404" s="69"/>
      <c r="AM404" s="69"/>
      <c r="AN404" s="69"/>
      <c r="AO404" s="69"/>
      <c r="AP404" s="69"/>
      <c r="AQ404" s="69"/>
      <c r="AR404" s="69"/>
      <c r="AS404" s="69"/>
      <c r="AT404" s="69"/>
      <c r="AU404" s="69"/>
      <c r="AV404" s="69"/>
      <c r="AW404" s="69"/>
      <c r="AX404" s="69"/>
      <c r="AY404" s="69"/>
      <c r="AZ404" s="69"/>
      <c r="BA404" s="69"/>
      <c r="BB404" s="69"/>
      <c r="BC404" s="69"/>
      <c r="BD404" s="69"/>
    </row>
    <row r="405" spans="1:56" s="70" customFormat="1" ht="13.8">
      <c r="A405" s="69"/>
      <c r="B405" s="69"/>
      <c r="C405" s="69"/>
      <c r="D405" s="69"/>
      <c r="E405" s="69"/>
      <c r="F405" s="69"/>
      <c r="G405" s="69"/>
      <c r="H405" s="69"/>
      <c r="I405" s="69"/>
      <c r="J405" s="69"/>
      <c r="K405" s="69"/>
      <c r="L405" s="69"/>
      <c r="M405" s="69"/>
      <c r="N405" s="69"/>
      <c r="O405" s="69"/>
      <c r="P405" s="69"/>
      <c r="Q405" s="69"/>
      <c r="R405" s="246"/>
      <c r="S405" s="246"/>
      <c r="T405" s="246"/>
      <c r="U405" s="246"/>
      <c r="V405" s="246"/>
      <c r="W405" s="246"/>
      <c r="X405" s="69"/>
      <c r="Y405" s="69"/>
      <c r="Z405" s="69"/>
      <c r="AA405" s="246"/>
      <c r="AB405" s="246"/>
      <c r="AC405" s="246"/>
      <c r="AD405" s="246"/>
      <c r="AE405" s="69"/>
      <c r="AF405" s="69"/>
      <c r="AG405" s="69"/>
      <c r="AH405" s="69"/>
      <c r="AI405" s="69"/>
      <c r="AJ405" s="69"/>
      <c r="AK405" s="69"/>
      <c r="AL405" s="69"/>
      <c r="AM405" s="69"/>
      <c r="AN405" s="69"/>
      <c r="AO405" s="69"/>
      <c r="AP405" s="69"/>
      <c r="AQ405" s="69"/>
      <c r="AR405" s="69"/>
      <c r="AS405" s="69"/>
      <c r="AT405" s="69"/>
      <c r="AU405" s="69"/>
      <c r="AV405" s="69"/>
      <c r="AW405" s="69"/>
      <c r="AX405" s="69"/>
      <c r="AY405" s="69"/>
      <c r="AZ405" s="69"/>
      <c r="BA405" s="69"/>
      <c r="BB405" s="69"/>
      <c r="BC405" s="69"/>
      <c r="BD405" s="69"/>
    </row>
    <row r="406" spans="1:56" s="70" customFormat="1" ht="13.8">
      <c r="A406" s="69"/>
      <c r="B406" s="69"/>
      <c r="C406" s="69"/>
      <c r="D406" s="69"/>
      <c r="E406" s="69"/>
      <c r="F406" s="69"/>
      <c r="G406" s="69"/>
      <c r="H406" s="69"/>
      <c r="I406" s="69"/>
      <c r="J406" s="69"/>
      <c r="K406" s="69"/>
      <c r="L406" s="69"/>
      <c r="M406" s="69"/>
      <c r="N406" s="69"/>
      <c r="O406" s="69"/>
      <c r="P406" s="69"/>
      <c r="Q406" s="69"/>
      <c r="R406" s="246"/>
      <c r="S406" s="246"/>
      <c r="T406" s="246"/>
      <c r="U406" s="246"/>
      <c r="V406" s="246"/>
      <c r="W406" s="246"/>
      <c r="X406" s="69"/>
      <c r="Y406" s="69"/>
      <c r="Z406" s="69"/>
      <c r="AA406" s="246"/>
      <c r="AB406" s="246"/>
      <c r="AC406" s="246"/>
      <c r="AD406" s="246"/>
      <c r="AE406" s="69"/>
      <c r="AF406" s="69"/>
      <c r="AG406" s="69"/>
      <c r="AH406" s="69"/>
      <c r="AI406" s="69"/>
      <c r="AJ406" s="69"/>
      <c r="AK406" s="69"/>
      <c r="AL406" s="69"/>
      <c r="AM406" s="69"/>
      <c r="AN406" s="69"/>
      <c r="AO406" s="69"/>
      <c r="AP406" s="69"/>
      <c r="AQ406" s="69"/>
      <c r="AR406" s="69"/>
      <c r="AS406" s="69"/>
      <c r="AT406" s="69"/>
      <c r="AU406" s="69"/>
      <c r="AV406" s="69"/>
      <c r="AW406" s="69"/>
      <c r="AX406" s="69"/>
      <c r="AY406" s="69"/>
      <c r="AZ406" s="69"/>
      <c r="BA406" s="69"/>
      <c r="BB406" s="69"/>
      <c r="BC406" s="69"/>
      <c r="BD406" s="69"/>
    </row>
    <row r="407" spans="1:56" s="70" customFormat="1" ht="13.8">
      <c r="A407" s="69"/>
      <c r="B407" s="69"/>
      <c r="C407" s="69"/>
      <c r="D407" s="69"/>
      <c r="E407" s="69"/>
      <c r="F407" s="69"/>
      <c r="G407" s="69"/>
      <c r="H407" s="69"/>
      <c r="I407" s="69"/>
      <c r="J407" s="69"/>
      <c r="K407" s="69"/>
      <c r="L407" s="69"/>
      <c r="M407" s="69"/>
      <c r="N407" s="69"/>
      <c r="O407" s="69"/>
      <c r="P407" s="69"/>
      <c r="Q407" s="69"/>
      <c r="R407" s="246"/>
      <c r="S407" s="246"/>
      <c r="T407" s="246"/>
      <c r="U407" s="246"/>
      <c r="V407" s="246"/>
      <c r="W407" s="246"/>
      <c r="X407" s="69"/>
      <c r="Y407" s="69"/>
      <c r="Z407" s="69"/>
      <c r="AA407" s="246"/>
      <c r="AB407" s="246"/>
      <c r="AC407" s="246"/>
      <c r="AD407" s="246"/>
      <c r="AE407" s="69"/>
      <c r="AF407" s="69"/>
      <c r="AG407" s="69"/>
      <c r="AH407" s="69"/>
      <c r="AI407" s="69"/>
      <c r="AJ407" s="69"/>
      <c r="AK407" s="69"/>
      <c r="AL407" s="69"/>
      <c r="AM407" s="69"/>
      <c r="AN407" s="69"/>
      <c r="AO407" s="69"/>
      <c r="AP407" s="69"/>
      <c r="AQ407" s="69"/>
      <c r="AR407" s="69"/>
      <c r="AS407" s="69"/>
      <c r="AT407" s="69"/>
      <c r="AU407" s="69"/>
      <c r="AV407" s="69"/>
      <c r="AW407" s="69"/>
      <c r="AX407" s="69"/>
      <c r="AY407" s="69"/>
      <c r="AZ407" s="69"/>
      <c r="BA407" s="69"/>
      <c r="BB407" s="69"/>
      <c r="BC407" s="69"/>
      <c r="BD407" s="69"/>
    </row>
    <row r="408" spans="1:56" s="70" customFormat="1" ht="13.8">
      <c r="A408" s="69"/>
      <c r="B408" s="69"/>
      <c r="C408" s="69"/>
      <c r="D408" s="69"/>
      <c r="E408" s="69"/>
      <c r="F408" s="69"/>
      <c r="G408" s="69"/>
      <c r="H408" s="69"/>
      <c r="I408" s="69"/>
      <c r="J408" s="69"/>
      <c r="K408" s="69"/>
      <c r="L408" s="69"/>
      <c r="M408" s="69"/>
      <c r="N408" s="69"/>
      <c r="O408" s="69"/>
      <c r="P408" s="69"/>
      <c r="Q408" s="69"/>
      <c r="R408" s="246"/>
      <c r="S408" s="246"/>
      <c r="T408" s="246"/>
      <c r="U408" s="246"/>
      <c r="V408" s="246"/>
      <c r="W408" s="246"/>
      <c r="X408" s="69"/>
      <c r="Y408" s="69"/>
      <c r="Z408" s="69"/>
      <c r="AA408" s="246"/>
      <c r="AB408" s="246"/>
      <c r="AC408" s="246"/>
      <c r="AD408" s="246"/>
      <c r="AE408" s="69"/>
      <c r="AF408" s="69"/>
      <c r="AG408" s="69"/>
      <c r="AH408" s="69"/>
      <c r="AI408" s="69"/>
      <c r="AJ408" s="69"/>
      <c r="AK408" s="69"/>
      <c r="AL408" s="69"/>
      <c r="AM408" s="69"/>
      <c r="AN408" s="69"/>
      <c r="AO408" s="69"/>
      <c r="AP408" s="69"/>
      <c r="AQ408" s="69"/>
      <c r="AR408" s="69"/>
      <c r="AS408" s="69"/>
      <c r="AT408" s="69"/>
      <c r="AU408" s="69"/>
      <c r="AV408" s="69"/>
      <c r="AW408" s="69"/>
      <c r="AX408" s="69"/>
      <c r="AY408" s="69"/>
      <c r="AZ408" s="69"/>
      <c r="BA408" s="69"/>
      <c r="BB408" s="69"/>
      <c r="BC408" s="69"/>
      <c r="BD408" s="69"/>
    </row>
    <row r="409" spans="1:56" s="70" customFormat="1" ht="13.8">
      <c r="A409" s="69"/>
      <c r="B409" s="69"/>
      <c r="C409" s="69"/>
      <c r="D409" s="69"/>
      <c r="E409" s="69"/>
      <c r="F409" s="69"/>
      <c r="G409" s="69"/>
      <c r="H409" s="69"/>
      <c r="I409" s="69"/>
      <c r="J409" s="69"/>
      <c r="K409" s="69"/>
      <c r="L409" s="69"/>
      <c r="M409" s="69"/>
      <c r="N409" s="69"/>
      <c r="O409" s="69"/>
      <c r="P409" s="69"/>
      <c r="Q409" s="69"/>
      <c r="R409" s="246"/>
      <c r="S409" s="246"/>
      <c r="T409" s="246"/>
      <c r="U409" s="246"/>
      <c r="V409" s="246"/>
      <c r="W409" s="246"/>
      <c r="X409" s="69"/>
      <c r="Y409" s="69"/>
      <c r="Z409" s="69"/>
      <c r="AA409" s="246"/>
      <c r="AB409" s="246"/>
      <c r="AC409" s="246"/>
      <c r="AD409" s="246"/>
      <c r="AE409" s="69"/>
      <c r="AF409" s="69"/>
      <c r="AG409" s="69"/>
      <c r="AH409" s="69"/>
      <c r="AI409" s="69"/>
      <c r="AJ409" s="69"/>
      <c r="AK409" s="69"/>
      <c r="AL409" s="69"/>
      <c r="AM409" s="69"/>
      <c r="AN409" s="69"/>
      <c r="AO409" s="69"/>
      <c r="AP409" s="69"/>
      <c r="AQ409" s="69"/>
      <c r="AR409" s="69"/>
      <c r="AS409" s="69"/>
      <c r="AT409" s="69"/>
      <c r="AU409" s="69"/>
      <c r="AV409" s="69"/>
      <c r="AW409" s="69"/>
      <c r="AX409" s="69"/>
      <c r="AY409" s="69"/>
      <c r="AZ409" s="69"/>
      <c r="BA409" s="69"/>
      <c r="BB409" s="69"/>
      <c r="BC409" s="69"/>
      <c r="BD409" s="69"/>
    </row>
    <row r="410" spans="1:56" s="70" customFormat="1" ht="13.8">
      <c r="A410" s="69"/>
      <c r="B410" s="69"/>
      <c r="C410" s="69"/>
      <c r="D410" s="69"/>
      <c r="E410" s="69"/>
      <c r="F410" s="69"/>
      <c r="G410" s="69"/>
      <c r="H410" s="69"/>
      <c r="I410" s="69"/>
      <c r="J410" s="69"/>
      <c r="K410" s="69"/>
      <c r="L410" s="69"/>
      <c r="M410" s="69"/>
      <c r="N410" s="69"/>
      <c r="O410" s="69"/>
      <c r="P410" s="69"/>
      <c r="Q410" s="69"/>
      <c r="R410" s="246"/>
      <c r="S410" s="246"/>
      <c r="T410" s="246"/>
      <c r="U410" s="246"/>
      <c r="V410" s="246"/>
      <c r="W410" s="246"/>
      <c r="X410" s="69"/>
      <c r="Y410" s="69"/>
      <c r="Z410" s="69"/>
      <c r="AA410" s="246"/>
      <c r="AB410" s="246"/>
      <c r="AC410" s="246"/>
      <c r="AD410" s="246"/>
      <c r="AE410" s="69"/>
      <c r="AF410" s="69"/>
      <c r="AG410" s="69"/>
      <c r="AH410" s="69"/>
      <c r="AI410" s="69"/>
      <c r="AJ410" s="69"/>
      <c r="AK410" s="69"/>
      <c r="AL410" s="69"/>
      <c r="AM410" s="69"/>
      <c r="AN410" s="69"/>
      <c r="AO410" s="69"/>
      <c r="AP410" s="69"/>
      <c r="AQ410" s="69"/>
      <c r="AR410" s="69"/>
      <c r="AS410" s="69"/>
      <c r="AT410" s="69"/>
      <c r="AU410" s="69"/>
      <c r="AV410" s="69"/>
      <c r="AW410" s="69"/>
      <c r="AX410" s="69"/>
      <c r="AY410" s="69"/>
      <c r="AZ410" s="69"/>
      <c r="BA410" s="69"/>
      <c r="BB410" s="69"/>
      <c r="BC410" s="69"/>
      <c r="BD410" s="69"/>
    </row>
    <row r="411" spans="1:56" s="70" customFormat="1" ht="13.8">
      <c r="A411" s="69"/>
      <c r="B411" s="69"/>
      <c r="C411" s="69"/>
      <c r="D411" s="69"/>
      <c r="E411" s="69"/>
      <c r="F411" s="69"/>
      <c r="G411" s="69"/>
      <c r="H411" s="69"/>
      <c r="I411" s="69"/>
      <c r="J411" s="69"/>
      <c r="K411" s="69"/>
      <c r="L411" s="69"/>
      <c r="M411" s="69"/>
      <c r="N411" s="69"/>
      <c r="O411" s="69"/>
      <c r="P411" s="69"/>
      <c r="Q411" s="69"/>
      <c r="R411" s="246"/>
      <c r="S411" s="246"/>
      <c r="T411" s="246"/>
      <c r="U411" s="246"/>
      <c r="V411" s="246"/>
      <c r="W411" s="246"/>
      <c r="X411" s="69"/>
      <c r="Y411" s="69"/>
      <c r="Z411" s="69"/>
      <c r="AA411" s="246"/>
      <c r="AB411" s="246"/>
      <c r="AC411" s="246"/>
      <c r="AD411" s="246"/>
      <c r="AE411" s="69"/>
      <c r="AF411" s="69"/>
      <c r="AG411" s="69"/>
      <c r="AH411" s="69"/>
      <c r="AI411" s="69"/>
      <c r="AJ411" s="69"/>
      <c r="AK411" s="69"/>
      <c r="AL411" s="69"/>
      <c r="AM411" s="69"/>
      <c r="AN411" s="69"/>
      <c r="AO411" s="69"/>
      <c r="AP411" s="69"/>
      <c r="AQ411" s="69"/>
      <c r="AR411" s="69"/>
      <c r="AS411" s="69"/>
      <c r="AT411" s="69"/>
      <c r="AU411" s="69"/>
      <c r="AV411" s="69"/>
      <c r="AW411" s="69"/>
      <c r="AX411" s="69"/>
      <c r="AY411" s="69"/>
      <c r="AZ411" s="69"/>
      <c r="BA411" s="69"/>
      <c r="BB411" s="69"/>
      <c r="BC411" s="69"/>
      <c r="BD411" s="69"/>
    </row>
    <row r="412" spans="1:56" s="70" customFormat="1" ht="13.8">
      <c r="A412" s="69"/>
      <c r="B412" s="69"/>
      <c r="C412" s="69"/>
      <c r="D412" s="69"/>
      <c r="E412" s="69"/>
      <c r="F412" s="69"/>
      <c r="G412" s="69"/>
      <c r="H412" s="69"/>
      <c r="I412" s="69"/>
      <c r="J412" s="69"/>
      <c r="K412" s="69"/>
      <c r="L412" s="69"/>
      <c r="M412" s="69"/>
      <c r="N412" s="69"/>
      <c r="O412" s="69"/>
      <c r="P412" s="69"/>
      <c r="Q412" s="69"/>
      <c r="R412" s="246"/>
      <c r="S412" s="246"/>
      <c r="T412" s="246"/>
      <c r="U412" s="246"/>
      <c r="V412" s="246"/>
      <c r="W412" s="246"/>
      <c r="X412" s="69"/>
      <c r="Y412" s="69"/>
      <c r="Z412" s="69"/>
      <c r="AA412" s="246"/>
      <c r="AB412" s="246"/>
      <c r="AC412" s="246"/>
      <c r="AD412" s="246"/>
      <c r="AE412" s="69"/>
      <c r="AF412" s="69"/>
      <c r="AG412" s="69"/>
      <c r="AH412" s="69"/>
      <c r="AI412" s="69"/>
      <c r="AJ412" s="69"/>
      <c r="AK412" s="69"/>
      <c r="AL412" s="69"/>
      <c r="AM412" s="69"/>
      <c r="AN412" s="69"/>
      <c r="AO412" s="69"/>
      <c r="AP412" s="69"/>
      <c r="AQ412" s="69"/>
      <c r="AR412" s="69"/>
      <c r="AS412" s="69"/>
      <c r="AT412" s="69"/>
      <c r="AU412" s="69"/>
      <c r="AV412" s="69"/>
      <c r="AW412" s="69"/>
      <c r="AX412" s="69"/>
      <c r="AY412" s="69"/>
      <c r="AZ412" s="69"/>
      <c r="BA412" s="69"/>
      <c r="BB412" s="69"/>
      <c r="BC412" s="69"/>
      <c r="BD412" s="69"/>
    </row>
    <row r="413" spans="1:56" s="70" customFormat="1" ht="13.8">
      <c r="A413" s="69"/>
      <c r="B413" s="69"/>
      <c r="C413" s="69"/>
      <c r="D413" s="69"/>
      <c r="E413" s="69"/>
      <c r="F413" s="69"/>
      <c r="G413" s="69"/>
      <c r="H413" s="69"/>
      <c r="I413" s="69"/>
      <c r="J413" s="69"/>
      <c r="K413" s="69"/>
      <c r="L413" s="69"/>
      <c r="M413" s="69"/>
      <c r="N413" s="69"/>
      <c r="O413" s="69"/>
      <c r="P413" s="69"/>
      <c r="Q413" s="69"/>
      <c r="R413" s="246"/>
      <c r="S413" s="246"/>
      <c r="T413" s="246"/>
      <c r="U413" s="246"/>
      <c r="V413" s="246"/>
      <c r="W413" s="246"/>
      <c r="X413" s="69"/>
      <c r="Y413" s="69"/>
      <c r="Z413" s="69"/>
      <c r="AA413" s="246"/>
      <c r="AB413" s="246"/>
      <c r="AC413" s="246"/>
      <c r="AD413" s="246"/>
      <c r="AE413" s="69"/>
      <c r="AF413" s="69"/>
      <c r="AG413" s="69"/>
      <c r="AH413" s="69"/>
      <c r="AI413" s="69"/>
      <c r="AJ413" s="69"/>
      <c r="AK413" s="69"/>
      <c r="AL413" s="69"/>
      <c r="AM413" s="69"/>
      <c r="AN413" s="69"/>
      <c r="AO413" s="69"/>
      <c r="AP413" s="69"/>
      <c r="AQ413" s="69"/>
      <c r="AR413" s="69"/>
      <c r="AS413" s="69"/>
      <c r="AT413" s="69"/>
      <c r="AU413" s="69"/>
      <c r="AV413" s="69"/>
      <c r="AW413" s="69"/>
      <c r="AX413" s="69"/>
      <c r="AY413" s="69"/>
      <c r="AZ413" s="69"/>
      <c r="BA413" s="69"/>
      <c r="BB413" s="69"/>
      <c r="BC413" s="69"/>
      <c r="BD413" s="69"/>
    </row>
    <row r="414" spans="1:56" s="70" customFormat="1" ht="13.8">
      <c r="A414" s="69"/>
      <c r="B414" s="69"/>
      <c r="C414" s="69"/>
      <c r="D414" s="69"/>
      <c r="E414" s="69"/>
      <c r="F414" s="69"/>
      <c r="G414" s="69"/>
      <c r="H414" s="69"/>
      <c r="I414" s="69"/>
      <c r="J414" s="69"/>
      <c r="K414" s="69"/>
      <c r="L414" s="69"/>
      <c r="M414" s="69"/>
      <c r="N414" s="69"/>
      <c r="O414" s="69"/>
      <c r="P414" s="69"/>
      <c r="Q414" s="69"/>
      <c r="R414" s="246"/>
      <c r="S414" s="246"/>
      <c r="T414" s="246"/>
      <c r="U414" s="246"/>
      <c r="V414" s="246"/>
      <c r="W414" s="246"/>
      <c r="X414" s="69"/>
      <c r="Y414" s="69"/>
      <c r="Z414" s="69"/>
      <c r="AA414" s="246"/>
      <c r="AB414" s="246"/>
      <c r="AC414" s="246"/>
      <c r="AD414" s="246"/>
      <c r="AE414" s="69"/>
      <c r="AF414" s="69"/>
      <c r="AG414" s="69"/>
      <c r="AH414" s="69"/>
      <c r="AI414" s="69"/>
      <c r="AJ414" s="69"/>
      <c r="AK414" s="69"/>
      <c r="AL414" s="69"/>
      <c r="AM414" s="69"/>
      <c r="AN414" s="69"/>
      <c r="AO414" s="69"/>
      <c r="AP414" s="69"/>
      <c r="AQ414" s="69"/>
      <c r="AR414" s="69"/>
      <c r="AS414" s="69"/>
      <c r="AT414" s="69"/>
      <c r="AU414" s="69"/>
      <c r="AV414" s="69"/>
      <c r="AW414" s="69"/>
      <c r="AX414" s="69"/>
      <c r="AY414" s="69"/>
      <c r="AZ414" s="69"/>
      <c r="BA414" s="69"/>
      <c r="BB414" s="69"/>
      <c r="BC414" s="69"/>
      <c r="BD414" s="69"/>
    </row>
    <row r="415" spans="1:56" s="70" customFormat="1" ht="13.8">
      <c r="A415" s="69"/>
      <c r="B415" s="69"/>
      <c r="C415" s="69"/>
      <c r="D415" s="69"/>
      <c r="E415" s="69"/>
      <c r="F415" s="69"/>
      <c r="G415" s="69"/>
      <c r="H415" s="69"/>
      <c r="I415" s="69"/>
      <c r="J415" s="69"/>
      <c r="K415" s="69"/>
      <c r="L415" s="69"/>
      <c r="M415" s="69"/>
      <c r="N415" s="69"/>
      <c r="O415" s="69"/>
      <c r="P415" s="69"/>
      <c r="Q415" s="69"/>
      <c r="R415" s="246"/>
      <c r="S415" s="246"/>
      <c r="T415" s="246"/>
      <c r="U415" s="246"/>
      <c r="V415" s="246"/>
      <c r="W415" s="246"/>
      <c r="X415" s="69"/>
      <c r="Y415" s="69"/>
      <c r="Z415" s="69"/>
      <c r="AA415" s="246"/>
      <c r="AB415" s="246"/>
      <c r="AC415" s="246"/>
      <c r="AD415" s="246"/>
      <c r="AE415" s="69"/>
      <c r="AF415" s="69"/>
      <c r="AG415" s="69"/>
      <c r="AH415" s="69"/>
      <c r="AI415" s="69"/>
      <c r="AJ415" s="69"/>
      <c r="AK415" s="69"/>
      <c r="AL415" s="69"/>
      <c r="AM415" s="69"/>
      <c r="AN415" s="69"/>
      <c r="AO415" s="69"/>
      <c r="AP415" s="69"/>
      <c r="AQ415" s="69"/>
      <c r="AR415" s="69"/>
      <c r="AS415" s="69"/>
      <c r="AT415" s="69"/>
      <c r="AU415" s="69"/>
      <c r="AV415" s="69"/>
      <c r="AW415" s="69"/>
      <c r="AX415" s="69"/>
      <c r="AY415" s="69"/>
      <c r="AZ415" s="69"/>
      <c r="BA415" s="69"/>
      <c r="BB415" s="69"/>
      <c r="BC415" s="69"/>
      <c r="BD415" s="69"/>
    </row>
    <row r="416" spans="1:56" s="70" customFormat="1" ht="13.8">
      <c r="A416" s="69"/>
      <c r="B416" s="69"/>
      <c r="C416" s="69"/>
      <c r="D416" s="69"/>
      <c r="E416" s="69"/>
      <c r="F416" s="69"/>
      <c r="G416" s="69"/>
      <c r="H416" s="69"/>
      <c r="I416" s="69"/>
      <c r="J416" s="69"/>
      <c r="K416" s="69"/>
      <c r="L416" s="69"/>
      <c r="M416" s="69"/>
      <c r="N416" s="69"/>
      <c r="O416" s="69"/>
      <c r="P416" s="69"/>
      <c r="Q416" s="69"/>
      <c r="R416" s="246"/>
      <c r="S416" s="246"/>
      <c r="T416" s="246"/>
      <c r="U416" s="246"/>
      <c r="V416" s="246"/>
      <c r="W416" s="246"/>
      <c r="X416" s="69"/>
      <c r="Y416" s="69"/>
      <c r="Z416" s="69"/>
      <c r="AA416" s="246"/>
      <c r="AB416" s="246"/>
      <c r="AC416" s="246"/>
      <c r="AD416" s="246"/>
      <c r="AE416" s="69"/>
      <c r="AF416" s="69"/>
      <c r="AG416" s="69"/>
      <c r="AH416" s="69"/>
      <c r="AI416" s="69"/>
      <c r="AJ416" s="69"/>
      <c r="AK416" s="69"/>
      <c r="AL416" s="69"/>
      <c r="AM416" s="69"/>
      <c r="AN416" s="69"/>
      <c r="AO416" s="69"/>
      <c r="AP416" s="69"/>
      <c r="AQ416" s="69"/>
      <c r="AR416" s="69"/>
      <c r="AS416" s="69"/>
      <c r="AT416" s="69"/>
      <c r="AU416" s="69"/>
      <c r="AV416" s="69"/>
      <c r="AW416" s="69"/>
      <c r="AX416" s="69"/>
      <c r="AY416" s="69"/>
      <c r="AZ416" s="69"/>
      <c r="BA416" s="69"/>
      <c r="BB416" s="69"/>
      <c r="BC416" s="69"/>
      <c r="BD416" s="69"/>
    </row>
    <row r="417" spans="1:56" s="70" customFormat="1" ht="13.8">
      <c r="A417" s="69"/>
      <c r="B417" s="69"/>
      <c r="C417" s="69"/>
      <c r="D417" s="69"/>
      <c r="E417" s="69"/>
      <c r="F417" s="69"/>
      <c r="G417" s="69"/>
      <c r="H417" s="69"/>
      <c r="I417" s="69"/>
      <c r="J417" s="69"/>
      <c r="K417" s="69"/>
      <c r="L417" s="69"/>
      <c r="M417" s="69"/>
      <c r="N417" s="69"/>
      <c r="O417" s="69"/>
      <c r="P417" s="69"/>
      <c r="Q417" s="69"/>
      <c r="R417" s="246"/>
      <c r="S417" s="246"/>
      <c r="T417" s="246"/>
      <c r="U417" s="246"/>
      <c r="V417" s="246"/>
      <c r="W417" s="246"/>
      <c r="X417" s="69"/>
      <c r="Y417" s="69"/>
      <c r="Z417" s="69"/>
      <c r="AA417" s="246"/>
      <c r="AB417" s="246"/>
      <c r="AC417" s="246"/>
      <c r="AD417" s="246"/>
      <c r="AE417" s="69"/>
      <c r="AF417" s="69"/>
      <c r="AG417" s="69"/>
      <c r="AH417" s="69"/>
      <c r="AI417" s="69"/>
      <c r="AJ417" s="69"/>
      <c r="AK417" s="69"/>
      <c r="AL417" s="69"/>
      <c r="AM417" s="69"/>
      <c r="AN417" s="69"/>
      <c r="AO417" s="69"/>
      <c r="AP417" s="69"/>
      <c r="AQ417" s="69"/>
      <c r="AR417" s="69"/>
      <c r="AS417" s="69"/>
      <c r="AT417" s="69"/>
      <c r="AU417" s="69"/>
      <c r="AV417" s="69"/>
      <c r="AW417" s="69"/>
      <c r="AX417" s="69"/>
      <c r="AY417" s="69"/>
      <c r="AZ417" s="69"/>
      <c r="BA417" s="69"/>
      <c r="BB417" s="69"/>
      <c r="BC417" s="69"/>
      <c r="BD417" s="69"/>
    </row>
    <row r="418" spans="1:56" s="70" customFormat="1" ht="13.8">
      <c r="A418" s="69"/>
      <c r="B418" s="69"/>
      <c r="C418" s="69"/>
      <c r="D418" s="69"/>
      <c r="E418" s="69"/>
      <c r="F418" s="69"/>
      <c r="G418" s="69"/>
      <c r="H418" s="69"/>
      <c r="I418" s="69"/>
      <c r="J418" s="69"/>
      <c r="K418" s="69"/>
      <c r="L418" s="69"/>
      <c r="M418" s="69"/>
      <c r="N418" s="69"/>
      <c r="O418" s="69"/>
      <c r="P418" s="69"/>
      <c r="Q418" s="69"/>
      <c r="R418" s="246"/>
      <c r="S418" s="246"/>
      <c r="T418" s="246"/>
      <c r="U418" s="246"/>
      <c r="V418" s="246"/>
      <c r="W418" s="246"/>
      <c r="X418" s="69"/>
      <c r="Y418" s="69"/>
      <c r="Z418" s="69"/>
      <c r="AA418" s="246"/>
      <c r="AB418" s="246"/>
      <c r="AC418" s="246"/>
      <c r="AD418" s="246"/>
      <c r="AE418" s="69"/>
      <c r="AF418" s="69"/>
      <c r="AG418" s="69"/>
      <c r="AH418" s="69"/>
      <c r="AI418" s="69"/>
      <c r="AJ418" s="69"/>
      <c r="AK418" s="69"/>
      <c r="AL418" s="69"/>
      <c r="AM418" s="69"/>
      <c r="AN418" s="69"/>
      <c r="AO418" s="69"/>
      <c r="AP418" s="69"/>
      <c r="AQ418" s="69"/>
      <c r="AR418" s="69"/>
      <c r="AS418" s="69"/>
      <c r="AT418" s="69"/>
      <c r="AU418" s="69"/>
      <c r="AV418" s="69"/>
      <c r="AW418" s="69"/>
      <c r="AX418" s="69"/>
      <c r="AY418" s="69"/>
      <c r="AZ418" s="69"/>
      <c r="BA418" s="69"/>
      <c r="BB418" s="69"/>
      <c r="BC418" s="69"/>
      <c r="BD418" s="69"/>
    </row>
    <row r="419" spans="1:56" s="70" customFormat="1" ht="13.8">
      <c r="A419" s="69"/>
      <c r="B419" s="69"/>
      <c r="C419" s="69"/>
      <c r="D419" s="69"/>
      <c r="E419" s="69"/>
      <c r="F419" s="69"/>
      <c r="G419" s="69"/>
      <c r="H419" s="69"/>
      <c r="I419" s="69"/>
      <c r="J419" s="69"/>
      <c r="K419" s="69"/>
      <c r="L419" s="69"/>
      <c r="M419" s="69"/>
      <c r="N419" s="69"/>
      <c r="O419" s="69"/>
      <c r="P419" s="69"/>
      <c r="Q419" s="69"/>
      <c r="R419" s="246"/>
      <c r="S419" s="246"/>
      <c r="T419" s="246"/>
      <c r="U419" s="246"/>
      <c r="V419" s="246"/>
      <c r="W419" s="246"/>
      <c r="X419" s="69"/>
      <c r="Y419" s="69"/>
      <c r="Z419" s="69"/>
      <c r="AA419" s="246"/>
      <c r="AB419" s="246"/>
      <c r="AC419" s="246"/>
      <c r="AD419" s="246"/>
      <c r="AE419" s="69"/>
      <c r="AF419" s="69"/>
      <c r="AG419" s="69"/>
      <c r="AH419" s="69"/>
      <c r="AI419" s="69"/>
      <c r="AJ419" s="69"/>
      <c r="AK419" s="69"/>
      <c r="AL419" s="69"/>
      <c r="AM419" s="69"/>
      <c r="AN419" s="69"/>
      <c r="AO419" s="69"/>
      <c r="AP419" s="69"/>
      <c r="AQ419" s="69"/>
      <c r="AR419" s="69"/>
      <c r="AS419" s="69"/>
      <c r="AT419" s="69"/>
      <c r="AU419" s="69"/>
      <c r="AV419" s="69"/>
      <c r="AW419" s="69"/>
      <c r="AX419" s="69"/>
      <c r="AY419" s="69"/>
      <c r="AZ419" s="69"/>
      <c r="BA419" s="69"/>
      <c r="BB419" s="69"/>
      <c r="BC419" s="69"/>
      <c r="BD419" s="69"/>
    </row>
    <row r="420" spans="1:56" s="70" customFormat="1" ht="13.8">
      <c r="A420" s="69"/>
      <c r="B420" s="69"/>
      <c r="C420" s="69"/>
      <c r="D420" s="69"/>
      <c r="E420" s="69"/>
      <c r="F420" s="69"/>
      <c r="G420" s="69"/>
      <c r="H420" s="69"/>
      <c r="I420" s="69"/>
      <c r="J420" s="69"/>
      <c r="K420" s="69"/>
      <c r="L420" s="69"/>
      <c r="M420" s="69"/>
      <c r="N420" s="69"/>
      <c r="O420" s="69"/>
      <c r="P420" s="69"/>
      <c r="Q420" s="69"/>
      <c r="R420" s="246"/>
      <c r="S420" s="246"/>
      <c r="T420" s="246"/>
      <c r="U420" s="246"/>
      <c r="V420" s="246"/>
      <c r="W420" s="246"/>
      <c r="X420" s="69"/>
      <c r="Y420" s="69"/>
      <c r="Z420" s="69"/>
      <c r="AA420" s="246"/>
      <c r="AB420" s="246"/>
      <c r="AC420" s="246"/>
      <c r="AD420" s="246"/>
      <c r="AE420" s="69"/>
      <c r="AF420" s="69"/>
      <c r="AG420" s="69"/>
      <c r="AH420" s="69"/>
      <c r="AI420" s="69"/>
      <c r="AJ420" s="69"/>
      <c r="AK420" s="69"/>
      <c r="AL420" s="69"/>
      <c r="AM420" s="69"/>
      <c r="AN420" s="69"/>
      <c r="AO420" s="69"/>
      <c r="AP420" s="69"/>
      <c r="AQ420" s="69"/>
      <c r="AR420" s="69"/>
      <c r="AS420" s="69"/>
      <c r="AT420" s="69"/>
      <c r="AU420" s="69"/>
      <c r="AV420" s="69"/>
      <c r="AW420" s="69"/>
      <c r="AX420" s="69"/>
      <c r="AY420" s="69"/>
      <c r="AZ420" s="69"/>
      <c r="BA420" s="69"/>
      <c r="BB420" s="69"/>
      <c r="BC420" s="69"/>
      <c r="BD420" s="69"/>
    </row>
    <row r="421" spans="1:56" s="70" customFormat="1" ht="13.8">
      <c r="A421" s="69"/>
      <c r="B421" s="69"/>
      <c r="C421" s="69"/>
      <c r="D421" s="69"/>
      <c r="E421" s="69"/>
      <c r="F421" s="69"/>
      <c r="G421" s="69"/>
      <c r="H421" s="69"/>
      <c r="I421" s="69"/>
      <c r="J421" s="69"/>
      <c r="K421" s="69"/>
      <c r="L421" s="69"/>
      <c r="M421" s="69"/>
      <c r="N421" s="69"/>
      <c r="O421" s="69"/>
      <c r="P421" s="69"/>
      <c r="Q421" s="69"/>
      <c r="R421" s="246"/>
      <c r="S421" s="246"/>
      <c r="T421" s="246"/>
      <c r="U421" s="246"/>
      <c r="V421" s="246"/>
      <c r="W421" s="246"/>
      <c r="X421" s="69"/>
      <c r="Y421" s="69"/>
      <c r="Z421" s="69"/>
      <c r="AA421" s="246"/>
      <c r="AB421" s="246"/>
      <c r="AC421" s="246"/>
      <c r="AD421" s="246"/>
      <c r="AE421" s="69"/>
      <c r="AF421" s="69"/>
      <c r="AG421" s="69"/>
      <c r="AH421" s="69"/>
      <c r="AI421" s="69"/>
      <c r="AJ421" s="69"/>
      <c r="AK421" s="69"/>
      <c r="AL421" s="69"/>
      <c r="AM421" s="69"/>
      <c r="AN421" s="69"/>
      <c r="AO421" s="69"/>
      <c r="AP421" s="69"/>
      <c r="AQ421" s="69"/>
      <c r="AR421" s="69"/>
      <c r="AS421" s="69"/>
      <c r="AT421" s="69"/>
      <c r="AU421" s="69"/>
      <c r="AV421" s="69"/>
      <c r="AW421" s="69"/>
      <c r="AX421" s="69"/>
      <c r="AY421" s="69"/>
      <c r="AZ421" s="69"/>
      <c r="BA421" s="69"/>
      <c r="BB421" s="69"/>
      <c r="BC421" s="69"/>
      <c r="BD421" s="69"/>
    </row>
    <row r="422" spans="1:56" s="70" customFormat="1" ht="13.8">
      <c r="A422" s="69"/>
      <c r="B422" s="69"/>
      <c r="C422" s="69"/>
      <c r="D422" s="69"/>
      <c r="E422" s="69"/>
      <c r="F422" s="69"/>
      <c r="G422" s="69"/>
      <c r="H422" s="69"/>
      <c r="I422" s="69"/>
      <c r="J422" s="69"/>
      <c r="K422" s="69"/>
      <c r="L422" s="69"/>
      <c r="M422" s="69"/>
      <c r="N422" s="69"/>
      <c r="O422" s="69"/>
      <c r="P422" s="69"/>
      <c r="Q422" s="69"/>
      <c r="R422" s="246"/>
      <c r="S422" s="246"/>
      <c r="T422" s="246"/>
      <c r="U422" s="246"/>
      <c r="V422" s="246"/>
      <c r="W422" s="246"/>
      <c r="X422" s="69"/>
      <c r="Y422" s="69"/>
      <c r="Z422" s="69"/>
      <c r="AA422" s="246"/>
      <c r="AB422" s="246"/>
      <c r="AC422" s="246"/>
      <c r="AD422" s="246"/>
      <c r="AE422" s="69"/>
      <c r="AF422" s="69"/>
      <c r="AG422" s="69"/>
      <c r="AH422" s="69"/>
      <c r="AI422" s="69"/>
      <c r="AJ422" s="69"/>
      <c r="AK422" s="69"/>
      <c r="AL422" s="69"/>
      <c r="AM422" s="69"/>
      <c r="AN422" s="69"/>
      <c r="AO422" s="69"/>
      <c r="AP422" s="69"/>
      <c r="AQ422" s="69"/>
      <c r="AR422" s="69"/>
      <c r="AS422" s="69"/>
      <c r="AT422" s="69"/>
      <c r="AU422" s="69"/>
      <c r="AV422" s="69"/>
      <c r="AW422" s="69"/>
      <c r="AX422" s="69"/>
      <c r="AY422" s="69"/>
      <c r="AZ422" s="69"/>
      <c r="BA422" s="69"/>
      <c r="BB422" s="69"/>
      <c r="BC422" s="69"/>
      <c r="BD422" s="69"/>
    </row>
    <row r="423" spans="1:56" s="70" customFormat="1" ht="13.8">
      <c r="A423" s="69"/>
      <c r="B423" s="69"/>
      <c r="C423" s="69"/>
      <c r="D423" s="69"/>
      <c r="E423" s="69"/>
      <c r="F423" s="69"/>
      <c r="G423" s="69"/>
      <c r="H423" s="69"/>
      <c r="I423" s="69"/>
      <c r="J423" s="69"/>
      <c r="K423" s="69"/>
      <c r="L423" s="69"/>
      <c r="M423" s="69"/>
      <c r="N423" s="69"/>
      <c r="O423" s="69"/>
      <c r="P423" s="69"/>
      <c r="Q423" s="69"/>
      <c r="R423" s="246"/>
      <c r="S423" s="246"/>
      <c r="T423" s="246"/>
      <c r="U423" s="246"/>
      <c r="V423" s="246"/>
      <c r="W423" s="246"/>
      <c r="X423" s="69"/>
      <c r="Y423" s="69"/>
      <c r="Z423" s="69"/>
      <c r="AA423" s="246"/>
      <c r="AB423" s="246"/>
      <c r="AC423" s="246"/>
      <c r="AD423" s="246"/>
      <c r="AE423" s="69"/>
      <c r="AF423" s="69"/>
      <c r="AG423" s="69"/>
      <c r="AH423" s="69"/>
      <c r="AI423" s="69"/>
      <c r="AJ423" s="69"/>
      <c r="AK423" s="69"/>
      <c r="AL423" s="69"/>
      <c r="AM423" s="69"/>
      <c r="AN423" s="69"/>
      <c r="AO423" s="69"/>
      <c r="AP423" s="69"/>
      <c r="AQ423" s="69"/>
      <c r="AR423" s="69"/>
      <c r="AS423" s="69"/>
      <c r="AT423" s="69"/>
      <c r="AU423" s="69"/>
      <c r="AV423" s="69"/>
      <c r="AW423" s="69"/>
      <c r="AX423" s="69"/>
      <c r="AY423" s="69"/>
      <c r="AZ423" s="69"/>
      <c r="BA423" s="69"/>
      <c r="BB423" s="69"/>
      <c r="BC423" s="69"/>
      <c r="BD423" s="69"/>
    </row>
    <row r="424" spans="1:56" s="70" customFormat="1" ht="13.8">
      <c r="A424" s="69"/>
      <c r="B424" s="69"/>
      <c r="C424" s="69"/>
      <c r="D424" s="69"/>
      <c r="E424" s="69"/>
      <c r="F424" s="69"/>
      <c r="G424" s="69"/>
      <c r="H424" s="69"/>
      <c r="I424" s="69"/>
      <c r="J424" s="69"/>
      <c r="K424" s="69"/>
      <c r="L424" s="69"/>
      <c r="M424" s="69"/>
      <c r="N424" s="69"/>
      <c r="O424" s="69"/>
      <c r="P424" s="69"/>
      <c r="Q424" s="69"/>
      <c r="R424" s="246"/>
      <c r="S424" s="246"/>
      <c r="T424" s="246"/>
      <c r="U424" s="246"/>
      <c r="V424" s="246"/>
      <c r="W424" s="246"/>
      <c r="X424" s="69"/>
      <c r="Y424" s="69"/>
      <c r="Z424" s="69"/>
      <c r="AA424" s="246"/>
      <c r="AB424" s="246"/>
      <c r="AC424" s="246"/>
      <c r="AD424" s="246"/>
      <c r="AE424" s="69"/>
      <c r="AF424" s="69"/>
      <c r="AG424" s="69"/>
      <c r="AH424" s="69"/>
      <c r="AI424" s="69"/>
      <c r="AJ424" s="69"/>
      <c r="AK424" s="69"/>
      <c r="AL424" s="69"/>
      <c r="AM424" s="69"/>
      <c r="AN424" s="69"/>
      <c r="AO424" s="69"/>
      <c r="AP424" s="69"/>
      <c r="AQ424" s="69"/>
      <c r="AR424" s="69"/>
      <c r="AS424" s="69"/>
      <c r="AT424" s="69"/>
      <c r="AU424" s="69"/>
      <c r="AV424" s="69"/>
      <c r="AW424" s="69"/>
      <c r="AX424" s="69"/>
      <c r="AY424" s="69"/>
      <c r="AZ424" s="69"/>
      <c r="BA424" s="69"/>
      <c r="BB424" s="69"/>
      <c r="BC424" s="69"/>
      <c r="BD424" s="69"/>
    </row>
    <row r="425" spans="1:56" s="70" customFormat="1" ht="13.8">
      <c r="A425" s="69"/>
      <c r="B425" s="69"/>
      <c r="C425" s="69"/>
      <c r="D425" s="69"/>
      <c r="E425" s="69"/>
      <c r="F425" s="69"/>
      <c r="G425" s="69"/>
      <c r="H425" s="69"/>
      <c r="I425" s="69"/>
      <c r="J425" s="69"/>
      <c r="K425" s="69"/>
      <c r="L425" s="69"/>
      <c r="M425" s="69"/>
      <c r="N425" s="69"/>
      <c r="O425" s="69"/>
      <c r="P425" s="69"/>
      <c r="Q425" s="69"/>
      <c r="R425" s="246"/>
      <c r="S425" s="246"/>
      <c r="T425" s="246"/>
      <c r="U425" s="246"/>
      <c r="V425" s="246"/>
      <c r="W425" s="246"/>
      <c r="X425" s="69"/>
      <c r="Y425" s="69"/>
      <c r="Z425" s="69"/>
      <c r="AA425" s="246"/>
      <c r="AB425" s="246"/>
      <c r="AC425" s="246"/>
      <c r="AD425" s="246"/>
      <c r="AE425" s="69"/>
      <c r="AF425" s="69"/>
      <c r="AG425" s="69"/>
      <c r="AH425" s="69"/>
      <c r="AI425" s="69"/>
      <c r="AJ425" s="69"/>
      <c r="AK425" s="69"/>
      <c r="AL425" s="69"/>
      <c r="AM425" s="69"/>
      <c r="AN425" s="69"/>
      <c r="AO425" s="69"/>
      <c r="AP425" s="69"/>
      <c r="AQ425" s="69"/>
      <c r="AR425" s="69"/>
      <c r="AS425" s="69"/>
      <c r="AT425" s="69"/>
      <c r="AU425" s="69"/>
      <c r="AV425" s="69"/>
      <c r="AW425" s="69"/>
      <c r="AX425" s="69"/>
      <c r="AY425" s="69"/>
      <c r="AZ425" s="69"/>
      <c r="BA425" s="69"/>
      <c r="BB425" s="69"/>
      <c r="BC425" s="69"/>
      <c r="BD425" s="69"/>
    </row>
    <row r="426" spans="1:56" s="70" customFormat="1" ht="13.8">
      <c r="A426" s="69"/>
      <c r="B426" s="69"/>
      <c r="C426" s="69"/>
      <c r="D426" s="69"/>
      <c r="E426" s="69"/>
      <c r="F426" s="69"/>
      <c r="G426" s="69"/>
      <c r="H426" s="69"/>
      <c r="I426" s="69"/>
      <c r="J426" s="69"/>
      <c r="K426" s="69"/>
      <c r="L426" s="69"/>
      <c r="M426" s="69"/>
      <c r="N426" s="69"/>
      <c r="O426" s="69"/>
      <c r="P426" s="69"/>
      <c r="Q426" s="69"/>
      <c r="R426" s="246"/>
      <c r="S426" s="246"/>
      <c r="T426" s="246"/>
      <c r="U426" s="246"/>
      <c r="V426" s="246"/>
      <c r="W426" s="246"/>
      <c r="X426" s="69"/>
      <c r="Y426" s="69"/>
      <c r="Z426" s="69"/>
      <c r="AA426" s="246"/>
      <c r="AB426" s="246"/>
      <c r="AC426" s="246"/>
      <c r="AD426" s="246"/>
      <c r="AE426" s="69"/>
      <c r="AF426" s="69"/>
      <c r="AG426" s="69"/>
      <c r="AH426" s="69"/>
      <c r="AI426" s="69"/>
      <c r="AJ426" s="69"/>
      <c r="AK426" s="69"/>
      <c r="AL426" s="69"/>
      <c r="AM426" s="69"/>
      <c r="AN426" s="69"/>
      <c r="AO426" s="69"/>
      <c r="AP426" s="69"/>
      <c r="AQ426" s="69"/>
      <c r="AR426" s="69"/>
      <c r="AS426" s="69"/>
      <c r="AT426" s="69"/>
      <c r="AU426" s="69"/>
      <c r="AV426" s="69"/>
      <c r="AW426" s="69"/>
      <c r="AX426" s="69"/>
      <c r="AY426" s="69"/>
      <c r="AZ426" s="69"/>
      <c r="BA426" s="69"/>
      <c r="BB426" s="69"/>
      <c r="BC426" s="69"/>
      <c r="BD426" s="69"/>
    </row>
    <row r="427" spans="1:56" s="70" customFormat="1" ht="13.8">
      <c r="A427" s="69"/>
      <c r="B427" s="69"/>
      <c r="C427" s="69"/>
      <c r="D427" s="69"/>
      <c r="E427" s="69"/>
      <c r="F427" s="69"/>
      <c r="G427" s="69"/>
      <c r="H427" s="69"/>
      <c r="I427" s="69"/>
      <c r="J427" s="69"/>
      <c r="K427" s="69"/>
      <c r="L427" s="69"/>
      <c r="M427" s="69"/>
      <c r="N427" s="69"/>
      <c r="O427" s="69"/>
      <c r="P427" s="69"/>
      <c r="Q427" s="69"/>
      <c r="R427" s="246"/>
      <c r="S427" s="246"/>
      <c r="T427" s="246"/>
      <c r="U427" s="246"/>
      <c r="V427" s="246"/>
      <c r="W427" s="246"/>
      <c r="X427" s="69"/>
      <c r="Y427" s="69"/>
      <c r="Z427" s="69"/>
      <c r="AA427" s="246"/>
      <c r="AB427" s="246"/>
      <c r="AC427" s="246"/>
      <c r="AD427" s="246"/>
      <c r="AE427" s="69"/>
      <c r="AF427" s="69"/>
      <c r="AG427" s="69"/>
      <c r="AH427" s="69"/>
      <c r="AI427" s="69"/>
      <c r="AJ427" s="69"/>
      <c r="AK427" s="69"/>
      <c r="AL427" s="69"/>
      <c r="AM427" s="69"/>
      <c r="AN427" s="69"/>
      <c r="AO427" s="69"/>
      <c r="AP427" s="69"/>
      <c r="AQ427" s="69"/>
      <c r="AR427" s="69"/>
      <c r="AS427" s="69"/>
      <c r="AT427" s="69"/>
      <c r="AU427" s="69"/>
      <c r="AV427" s="69"/>
      <c r="AW427" s="69"/>
      <c r="AX427" s="69"/>
      <c r="AY427" s="69"/>
      <c r="AZ427" s="69"/>
      <c r="BA427" s="69"/>
      <c r="BB427" s="69"/>
      <c r="BC427" s="69"/>
      <c r="BD427" s="69"/>
    </row>
    <row r="428" spans="1:56" s="70" customFormat="1" ht="13.8">
      <c r="A428" s="69"/>
      <c r="B428" s="69"/>
      <c r="C428" s="69"/>
      <c r="D428" s="69"/>
      <c r="E428" s="69"/>
      <c r="F428" s="69"/>
      <c r="G428" s="69"/>
      <c r="H428" s="69"/>
      <c r="I428" s="69"/>
      <c r="J428" s="69"/>
      <c r="K428" s="69"/>
      <c r="L428" s="69"/>
      <c r="M428" s="69"/>
      <c r="N428" s="69"/>
      <c r="O428" s="69"/>
      <c r="P428" s="69"/>
      <c r="Q428" s="69"/>
      <c r="R428" s="246"/>
      <c r="S428" s="246"/>
      <c r="T428" s="246"/>
      <c r="U428" s="246"/>
      <c r="V428" s="246"/>
      <c r="W428" s="246"/>
      <c r="X428" s="69"/>
      <c r="Y428" s="69"/>
      <c r="Z428" s="69"/>
      <c r="AA428" s="246"/>
      <c r="AB428" s="246"/>
      <c r="AC428" s="246"/>
      <c r="AD428" s="246"/>
      <c r="AE428" s="69"/>
      <c r="AF428" s="69"/>
      <c r="AG428" s="69"/>
      <c r="AH428" s="69"/>
      <c r="AI428" s="69"/>
      <c r="AJ428" s="69"/>
      <c r="AK428" s="69"/>
      <c r="AL428" s="69"/>
      <c r="AM428" s="69"/>
      <c r="AN428" s="69"/>
      <c r="AO428" s="69"/>
      <c r="AP428" s="69"/>
      <c r="AQ428" s="69"/>
      <c r="AR428" s="69"/>
      <c r="AS428" s="69"/>
      <c r="AT428" s="69"/>
      <c r="AU428" s="69"/>
      <c r="AV428" s="69"/>
      <c r="AW428" s="69"/>
      <c r="AX428" s="69"/>
      <c r="AY428" s="69"/>
      <c r="AZ428" s="69"/>
      <c r="BA428" s="69"/>
      <c r="BB428" s="69"/>
      <c r="BC428" s="69"/>
      <c r="BD428" s="69"/>
    </row>
    <row r="429" spans="1:56" s="70" customFormat="1" ht="13.8">
      <c r="A429" s="69"/>
      <c r="B429" s="69"/>
      <c r="C429" s="69"/>
      <c r="D429" s="69"/>
      <c r="E429" s="69"/>
      <c r="F429" s="69"/>
      <c r="G429" s="69"/>
      <c r="H429" s="69"/>
      <c r="I429" s="69"/>
      <c r="J429" s="69"/>
      <c r="K429" s="69"/>
      <c r="L429" s="69"/>
      <c r="M429" s="69"/>
      <c r="N429" s="69"/>
      <c r="O429" s="69"/>
      <c r="P429" s="69"/>
      <c r="Q429" s="69"/>
      <c r="R429" s="246"/>
      <c r="S429" s="246"/>
      <c r="T429" s="246"/>
      <c r="U429" s="246"/>
      <c r="V429" s="246"/>
      <c r="W429" s="246"/>
      <c r="X429" s="69"/>
      <c r="Y429" s="69"/>
      <c r="Z429" s="69"/>
      <c r="AA429" s="246"/>
      <c r="AB429" s="246"/>
      <c r="AC429" s="246"/>
      <c r="AD429" s="246"/>
      <c r="AE429" s="69"/>
      <c r="AF429" s="69"/>
      <c r="AG429" s="69"/>
      <c r="AH429" s="69"/>
      <c r="AI429" s="69"/>
      <c r="AJ429" s="69"/>
      <c r="AK429" s="69"/>
      <c r="AL429" s="69"/>
      <c r="AM429" s="69"/>
      <c r="AN429" s="69"/>
      <c r="AO429" s="69"/>
      <c r="AP429" s="69"/>
      <c r="AQ429" s="69"/>
      <c r="AR429" s="69"/>
      <c r="AS429" s="69"/>
      <c r="AT429" s="69"/>
      <c r="AU429" s="69"/>
      <c r="AV429" s="69"/>
      <c r="AW429" s="69"/>
      <c r="AX429" s="69"/>
      <c r="AY429" s="69"/>
      <c r="AZ429" s="69"/>
      <c r="BA429" s="69"/>
      <c r="BB429" s="69"/>
      <c r="BC429" s="69"/>
      <c r="BD429" s="69"/>
    </row>
    <row r="430" spans="1:56" s="70" customFormat="1" ht="13.8">
      <c r="A430" s="69"/>
      <c r="B430" s="69"/>
      <c r="C430" s="69"/>
      <c r="D430" s="69"/>
      <c r="E430" s="69"/>
      <c r="F430" s="69"/>
      <c r="G430" s="69"/>
      <c r="H430" s="69"/>
      <c r="I430" s="69"/>
      <c r="J430" s="69"/>
      <c r="K430" s="69"/>
      <c r="L430" s="69"/>
      <c r="M430" s="69"/>
      <c r="N430" s="69"/>
      <c r="O430" s="69"/>
      <c r="P430" s="69"/>
      <c r="Q430" s="69"/>
      <c r="R430" s="246"/>
      <c r="S430" s="246"/>
      <c r="T430" s="246"/>
      <c r="U430" s="246"/>
      <c r="V430" s="246"/>
      <c r="W430" s="246"/>
      <c r="X430" s="69"/>
      <c r="Y430" s="69"/>
      <c r="Z430" s="69"/>
      <c r="AA430" s="246"/>
      <c r="AB430" s="246"/>
      <c r="AC430" s="246"/>
      <c r="AD430" s="246"/>
      <c r="AE430" s="69"/>
      <c r="AF430" s="69"/>
      <c r="AG430" s="69"/>
      <c r="AH430" s="69"/>
      <c r="AI430" s="69"/>
      <c r="AJ430" s="69"/>
      <c r="AK430" s="69"/>
      <c r="AL430" s="69"/>
      <c r="AM430" s="69"/>
      <c r="AN430" s="69"/>
      <c r="AO430" s="69"/>
      <c r="AP430" s="69"/>
      <c r="AQ430" s="69"/>
      <c r="AR430" s="69"/>
      <c r="AS430" s="69"/>
      <c r="AT430" s="69"/>
      <c r="AU430" s="69"/>
      <c r="AV430" s="69"/>
      <c r="AW430" s="69"/>
      <c r="AX430" s="69"/>
      <c r="AY430" s="69"/>
      <c r="AZ430" s="69"/>
      <c r="BA430" s="69"/>
      <c r="BB430" s="69"/>
      <c r="BC430" s="69"/>
      <c r="BD430" s="69"/>
    </row>
    <row r="431" spans="1:56" s="70" customFormat="1" ht="13.8">
      <c r="A431" s="69"/>
      <c r="B431" s="69"/>
      <c r="C431" s="69"/>
      <c r="D431" s="69"/>
      <c r="E431" s="69"/>
      <c r="F431" s="69"/>
      <c r="G431" s="69"/>
      <c r="H431" s="69"/>
      <c r="I431" s="69"/>
      <c r="J431" s="69"/>
      <c r="K431" s="69"/>
      <c r="L431" s="69"/>
      <c r="M431" s="69"/>
      <c r="N431" s="69"/>
      <c r="O431" s="69"/>
      <c r="P431" s="69"/>
      <c r="Q431" s="69"/>
      <c r="R431" s="246"/>
      <c r="S431" s="246"/>
      <c r="T431" s="246"/>
      <c r="U431" s="246"/>
      <c r="V431" s="246"/>
      <c r="W431" s="246"/>
      <c r="X431" s="69"/>
      <c r="Y431" s="69"/>
      <c r="Z431" s="69"/>
      <c r="AA431" s="246"/>
      <c r="AB431" s="246"/>
      <c r="AC431" s="246"/>
      <c r="AD431" s="246"/>
      <c r="AE431" s="69"/>
      <c r="AF431" s="69"/>
      <c r="AG431" s="69"/>
      <c r="AH431" s="69"/>
      <c r="AI431" s="69"/>
      <c r="AJ431" s="69"/>
      <c r="AK431" s="69"/>
      <c r="AL431" s="69"/>
      <c r="AM431" s="69"/>
      <c r="AN431" s="69"/>
      <c r="AO431" s="69"/>
      <c r="AP431" s="69"/>
      <c r="AQ431" s="69"/>
      <c r="AR431" s="69"/>
      <c r="AS431" s="69"/>
      <c r="AT431" s="69"/>
      <c r="AU431" s="69"/>
      <c r="AV431" s="69"/>
      <c r="AW431" s="69"/>
      <c r="AX431" s="69"/>
      <c r="AY431" s="69"/>
      <c r="AZ431" s="69"/>
      <c r="BA431" s="69"/>
      <c r="BB431" s="69"/>
      <c r="BC431" s="69"/>
      <c r="BD431" s="69"/>
    </row>
    <row r="432" spans="1:56" s="70" customFormat="1" ht="13.8">
      <c r="A432" s="69"/>
      <c r="B432" s="69"/>
      <c r="C432" s="69"/>
      <c r="D432" s="69"/>
      <c r="E432" s="69"/>
      <c r="F432" s="69"/>
      <c r="G432" s="69"/>
      <c r="H432" s="69"/>
      <c r="I432" s="69"/>
      <c r="J432" s="69"/>
      <c r="K432" s="69"/>
      <c r="L432" s="69"/>
      <c r="M432" s="69"/>
      <c r="N432" s="69"/>
      <c r="O432" s="69"/>
      <c r="P432" s="69"/>
      <c r="Q432" s="69"/>
      <c r="R432" s="246"/>
      <c r="S432" s="246"/>
      <c r="T432" s="246"/>
      <c r="U432" s="246"/>
      <c r="V432" s="246"/>
      <c r="W432" s="246"/>
      <c r="X432" s="69"/>
      <c r="Y432" s="69"/>
      <c r="Z432" s="69"/>
      <c r="AA432" s="246"/>
      <c r="AB432" s="246"/>
      <c r="AC432" s="246"/>
      <c r="AD432" s="246"/>
      <c r="AE432" s="69"/>
      <c r="AF432" s="69"/>
      <c r="AG432" s="69"/>
      <c r="AH432" s="69"/>
      <c r="AI432" s="69"/>
      <c r="AJ432" s="69"/>
      <c r="AK432" s="69"/>
      <c r="AL432" s="69"/>
      <c r="AM432" s="69"/>
      <c r="AN432" s="69"/>
      <c r="AO432" s="69"/>
      <c r="AP432" s="69"/>
      <c r="AQ432" s="69"/>
      <c r="AR432" s="69"/>
      <c r="AS432" s="69"/>
      <c r="AT432" s="69"/>
      <c r="AU432" s="69"/>
      <c r="AV432" s="69"/>
      <c r="AW432" s="69"/>
      <c r="AX432" s="69"/>
      <c r="AY432" s="69"/>
      <c r="AZ432" s="69"/>
      <c r="BA432" s="69"/>
      <c r="BB432" s="69"/>
      <c r="BC432" s="69"/>
      <c r="BD432" s="69"/>
    </row>
    <row r="433" spans="1:56" s="70" customFormat="1" ht="13.8">
      <c r="A433" s="69"/>
      <c r="B433" s="69"/>
      <c r="C433" s="69"/>
      <c r="D433" s="69"/>
      <c r="E433" s="69"/>
      <c r="F433" s="69"/>
      <c r="G433" s="69"/>
      <c r="H433" s="69"/>
      <c r="I433" s="69"/>
      <c r="J433" s="69"/>
      <c r="K433" s="69"/>
      <c r="L433" s="69"/>
      <c r="M433" s="69"/>
      <c r="N433" s="69"/>
      <c r="O433" s="69"/>
      <c r="P433" s="69"/>
      <c r="Q433" s="69"/>
      <c r="R433" s="246"/>
      <c r="S433" s="246"/>
      <c r="T433" s="246"/>
      <c r="U433" s="246"/>
      <c r="V433" s="246"/>
      <c r="W433" s="246"/>
      <c r="X433" s="69"/>
      <c r="Y433" s="69"/>
      <c r="Z433" s="69"/>
      <c r="AA433" s="246"/>
      <c r="AB433" s="246"/>
      <c r="AC433" s="246"/>
      <c r="AD433" s="246"/>
      <c r="AE433" s="69"/>
      <c r="AF433" s="69"/>
      <c r="AG433" s="69"/>
      <c r="AH433" s="69"/>
      <c r="AI433" s="69"/>
      <c r="AJ433" s="69"/>
      <c r="AK433" s="69"/>
      <c r="AL433" s="69"/>
      <c r="AM433" s="69"/>
      <c r="AN433" s="69"/>
      <c r="AO433" s="69"/>
      <c r="AP433" s="69"/>
      <c r="AQ433" s="69"/>
      <c r="AR433" s="69"/>
      <c r="AS433" s="69"/>
      <c r="AT433" s="69"/>
      <c r="AU433" s="69"/>
      <c r="AV433" s="69"/>
      <c r="AW433" s="69"/>
      <c r="AX433" s="69"/>
      <c r="AY433" s="69"/>
      <c r="AZ433" s="69"/>
      <c r="BA433" s="69"/>
      <c r="BB433" s="69"/>
      <c r="BC433" s="69"/>
      <c r="BD433" s="69"/>
    </row>
    <row r="434" spans="1:56" s="70" customFormat="1" ht="13.8">
      <c r="A434" s="69"/>
      <c r="B434" s="69"/>
      <c r="C434" s="69"/>
      <c r="D434" s="69"/>
      <c r="E434" s="69"/>
      <c r="F434" s="69"/>
      <c r="G434" s="69"/>
      <c r="H434" s="69"/>
      <c r="I434" s="69"/>
      <c r="J434" s="69"/>
      <c r="K434" s="69"/>
      <c r="L434" s="69"/>
      <c r="M434" s="69"/>
      <c r="N434" s="69"/>
      <c r="O434" s="69"/>
      <c r="P434" s="69"/>
      <c r="Q434" s="69"/>
      <c r="R434" s="246"/>
      <c r="S434" s="246"/>
      <c r="T434" s="246"/>
      <c r="U434" s="246"/>
      <c r="V434" s="246"/>
      <c r="W434" s="246"/>
      <c r="X434" s="69"/>
      <c r="Y434" s="69"/>
      <c r="Z434" s="69"/>
      <c r="AA434" s="246"/>
      <c r="AB434" s="246"/>
      <c r="AC434" s="246"/>
      <c r="AD434" s="246"/>
      <c r="AE434" s="69"/>
      <c r="AF434" s="69"/>
      <c r="AG434" s="69"/>
      <c r="AH434" s="69"/>
      <c r="AI434" s="69"/>
      <c r="AJ434" s="69"/>
      <c r="AK434" s="69"/>
      <c r="AL434" s="69"/>
      <c r="AM434" s="69"/>
      <c r="AN434" s="69"/>
      <c r="AO434" s="69"/>
      <c r="AP434" s="69"/>
      <c r="AQ434" s="69"/>
      <c r="AR434" s="69"/>
      <c r="AS434" s="69"/>
      <c r="AT434" s="69"/>
      <c r="AU434" s="69"/>
      <c r="AV434" s="69"/>
      <c r="AW434" s="69"/>
      <c r="AX434" s="69"/>
      <c r="AY434" s="69"/>
      <c r="AZ434" s="69"/>
      <c r="BA434" s="69"/>
      <c r="BB434" s="69"/>
      <c r="BC434" s="69"/>
      <c r="BD434" s="69"/>
    </row>
    <row r="435" spans="1:56" s="70" customFormat="1" ht="13.8">
      <c r="A435" s="69"/>
      <c r="B435" s="69"/>
      <c r="C435" s="69"/>
      <c r="D435" s="69"/>
      <c r="E435" s="69"/>
      <c r="F435" s="69"/>
      <c r="G435" s="69"/>
      <c r="H435" s="69"/>
      <c r="I435" s="69"/>
      <c r="J435" s="69"/>
      <c r="K435" s="69"/>
      <c r="L435" s="69"/>
      <c r="M435" s="69"/>
      <c r="N435" s="69"/>
      <c r="O435" s="69"/>
      <c r="P435" s="69"/>
      <c r="Q435" s="69"/>
      <c r="R435" s="246"/>
      <c r="S435" s="246"/>
      <c r="T435" s="246"/>
      <c r="U435" s="246"/>
      <c r="V435" s="246"/>
      <c r="W435" s="246"/>
      <c r="X435" s="69"/>
      <c r="Y435" s="69"/>
      <c r="Z435" s="69"/>
      <c r="AA435" s="246"/>
      <c r="AB435" s="246"/>
      <c r="AC435" s="246"/>
      <c r="AD435" s="246"/>
      <c r="AE435" s="69"/>
      <c r="AF435" s="69"/>
      <c r="AG435" s="69"/>
      <c r="AH435" s="69"/>
      <c r="AI435" s="69"/>
      <c r="AJ435" s="69"/>
      <c r="AK435" s="69"/>
      <c r="AL435" s="69"/>
      <c r="AM435" s="69"/>
      <c r="AN435" s="69"/>
      <c r="AO435" s="69"/>
      <c r="AP435" s="69"/>
      <c r="AQ435" s="69"/>
      <c r="AR435" s="69"/>
      <c r="AS435" s="69"/>
      <c r="AT435" s="69"/>
      <c r="AU435" s="69"/>
      <c r="AV435" s="69"/>
      <c r="AW435" s="69"/>
      <c r="AX435" s="69"/>
      <c r="AY435" s="69"/>
      <c r="AZ435" s="69"/>
      <c r="BA435" s="69"/>
      <c r="BB435" s="69"/>
      <c r="BC435" s="69"/>
      <c r="BD435" s="69"/>
    </row>
  </sheetData>
  <mergeCells count="10">
    <mergeCell ref="H57:O57"/>
    <mergeCell ref="S57:U57"/>
    <mergeCell ref="H56:O56"/>
    <mergeCell ref="S56:U56"/>
    <mergeCell ref="A7:Q7"/>
    <mergeCell ref="A6:X6"/>
    <mergeCell ref="A5:W5"/>
    <mergeCell ref="R7:X7"/>
    <mergeCell ref="B55:G55"/>
    <mergeCell ref="H55:O55"/>
  </mergeCells>
  <conditionalFormatting sqref="R12:W14 R23:S25 R33:S35 R45:S47 U45:V47 X12:X57 R52:S54 U52:V55 R57 V56:V57 U16:V16 U21:W21 W15:W57 T15:T54 U23:V31 U33:V36">
    <cfRule type="cellIs" dxfId="65" priority="24" operator="equal">
      <formula>0</formula>
    </cfRule>
  </conditionalFormatting>
  <conditionalFormatting sqref="R15:W22">
    <cfRule type="cellIs" dxfId="64" priority="23" operator="equal">
      <formula>0</formula>
    </cfRule>
  </conditionalFormatting>
  <conditionalFormatting sqref="W26:W32 T32 T26:V31">
    <cfRule type="cellIs" dxfId="63" priority="22" operator="equal">
      <formula>0</formula>
    </cfRule>
  </conditionalFormatting>
  <conditionalFormatting sqref="T36:T44 W36:W44 U36:V36">
    <cfRule type="cellIs" dxfId="62" priority="20" operator="equal">
      <formula>0</formula>
    </cfRule>
    <cfRule type="cellIs" priority="21" operator="equal">
      <formula>0</formula>
    </cfRule>
  </conditionalFormatting>
  <conditionalFormatting sqref="T48:T51 W48:W51">
    <cfRule type="cellIs" dxfId="61" priority="19" operator="equal">
      <formula>0</formula>
    </cfRule>
  </conditionalFormatting>
  <conditionalFormatting sqref="Y13">
    <cfRule type="containsText" dxfId="60" priority="18" operator="containsText" text="Incorrecto">
      <formula>NOT(ISERROR(SEARCH("Incorrecto",Y13)))</formula>
    </cfRule>
  </conditionalFormatting>
  <conditionalFormatting sqref="Y15:Y22">
    <cfRule type="containsText" dxfId="59" priority="17" operator="containsText" text="Incorrecto">
      <formula>NOT(ISERROR(SEARCH("Incorrecto",Y15)))</formula>
    </cfRule>
  </conditionalFormatting>
  <conditionalFormatting sqref="Y24">
    <cfRule type="containsText" dxfId="58" priority="16" operator="containsText" text="Incorrecto">
      <formula>NOT(ISERROR(SEARCH("Incorrecto",Y24)))</formula>
    </cfRule>
  </conditionalFormatting>
  <conditionalFormatting sqref="Y26:Y32">
    <cfRule type="containsText" dxfId="57" priority="15" operator="containsText" text="Incorrecto">
      <formula>NOT(ISERROR(SEARCH("Incorrecto",Y26)))</formula>
    </cfRule>
  </conditionalFormatting>
  <conditionalFormatting sqref="Y34">
    <cfRule type="containsText" dxfId="56" priority="14" operator="containsText" text="Incorrecto">
      <formula>NOT(ISERROR(SEARCH("Incorrecto",Y34)))</formula>
    </cfRule>
  </conditionalFormatting>
  <conditionalFormatting sqref="Y36:Y44">
    <cfRule type="containsText" dxfId="55" priority="13" operator="containsText" text="Incorrecto">
      <formula>NOT(ISERROR(SEARCH("Incorrecto",Y36)))</formula>
    </cfRule>
  </conditionalFormatting>
  <conditionalFormatting sqref="Y46">
    <cfRule type="containsText" dxfId="54" priority="12" operator="containsText" text="Incorrecto">
      <formula>NOT(ISERROR(SEARCH("Incorrecto",Y46)))</formula>
    </cfRule>
  </conditionalFormatting>
  <conditionalFormatting sqref="Y48:Y51">
    <cfRule type="containsText" dxfId="53" priority="11" operator="containsText" text="Incorrecto">
      <formula>NOT(ISERROR(SEARCH("Incorrecto",Y48)))</formula>
    </cfRule>
  </conditionalFormatting>
  <conditionalFormatting sqref="Y53">
    <cfRule type="containsText" dxfId="52" priority="10" operator="containsText" text="Incorrecto">
      <formula>NOT(ISERROR(SEARCH("Incorrecto",Y53)))</formula>
    </cfRule>
  </conditionalFormatting>
  <conditionalFormatting sqref="R32:S32 R26:R31">
    <cfRule type="cellIs" dxfId="51" priority="9" operator="equal">
      <formula>0</formula>
    </cfRule>
  </conditionalFormatting>
  <conditionalFormatting sqref="R37:S44 R36">
    <cfRule type="cellIs" dxfId="50" priority="8" operator="equal">
      <formula>0</formula>
    </cfRule>
  </conditionalFormatting>
  <conditionalFormatting sqref="R48:S51">
    <cfRule type="cellIs" dxfId="49" priority="7" operator="equal">
      <formula>0</formula>
    </cfRule>
  </conditionalFormatting>
  <conditionalFormatting sqref="U32:V32">
    <cfRule type="cellIs" dxfId="48" priority="6" operator="equal">
      <formula>0</formula>
    </cfRule>
  </conditionalFormatting>
  <conditionalFormatting sqref="U37:V44">
    <cfRule type="cellIs" dxfId="47" priority="5" operator="equal">
      <formula>0</formula>
    </cfRule>
  </conditionalFormatting>
  <conditionalFormatting sqref="U48:V51">
    <cfRule type="cellIs" dxfId="46" priority="4" operator="equal">
      <formula>0</formula>
    </cfRule>
  </conditionalFormatting>
  <conditionalFormatting sqref="P55:P56">
    <cfRule type="cellIs" dxfId="45" priority="3" operator="equal">
      <formula>0</formula>
    </cfRule>
  </conditionalFormatting>
  <conditionalFormatting sqref="S26:S31">
    <cfRule type="cellIs" dxfId="44" priority="2" operator="equal">
      <formula>0</formula>
    </cfRule>
  </conditionalFormatting>
  <conditionalFormatting sqref="S36">
    <cfRule type="cellIs" dxfId="43" priority="1" operator="equal">
      <formula>0</formula>
    </cfRule>
  </conditionalFormatting>
  <pageMargins left="0.11811023622047245" right="0" top="0.9055118110236221" bottom="0.62" header="0.35433070866141736" footer="0.2"/>
  <pageSetup orientation="landscape" r:id="rId1"/>
  <headerFooter alignWithMargins="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D445"/>
  <sheetViews>
    <sheetView showGridLines="0" tabSelected="1" view="pageBreakPreview" topLeftCell="R28" zoomScale="130" zoomScaleNormal="130" zoomScaleSheetLayoutView="130" workbookViewId="0">
      <selection activeCell="X19" sqref="X1:AF1048576"/>
    </sheetView>
  </sheetViews>
  <sheetFormatPr baseColWidth="10" defaultColWidth="11.44140625" defaultRowHeight="15"/>
  <cols>
    <col min="1" max="1" width="0.88671875" style="181" customWidth="1"/>
    <col min="2" max="17" width="3.5546875" style="181" customWidth="1"/>
    <col min="18" max="23" width="12.6640625" style="291" customWidth="1"/>
    <col min="24" max="24" width="0.88671875" style="181" hidden="1" customWidth="1"/>
    <col min="25" max="25" width="10.6640625" style="181" hidden="1" customWidth="1"/>
    <col min="26" max="26" width="53.21875" style="181" hidden="1" customWidth="1"/>
    <col min="27" max="27" width="13.88671875" style="310" hidden="1" customWidth="1"/>
    <col min="28" max="28" width="14.6640625" style="310" hidden="1" customWidth="1"/>
    <col min="29" max="29" width="31" style="310" hidden="1" customWidth="1"/>
    <col min="30" max="30" width="29.21875" style="310" hidden="1" customWidth="1"/>
    <col min="31" max="32" width="9.5546875" style="181" hidden="1" customWidth="1"/>
    <col min="33" max="40" width="9.5546875" style="181" customWidth="1"/>
    <col min="41" max="56" width="2.6640625" style="181" customWidth="1"/>
    <col min="57" max="121" width="2.6640625" style="182" customWidth="1"/>
    <col min="122" max="16384" width="11.44140625" style="182"/>
  </cols>
  <sheetData>
    <row r="1" spans="1:56" s="52" customFormat="1" ht="3.9" customHeight="1">
      <c r="G1" s="53"/>
      <c r="H1" s="53"/>
      <c r="I1" s="54"/>
      <c r="J1" s="54"/>
      <c r="K1" s="54"/>
      <c r="L1" s="54"/>
      <c r="M1" s="54"/>
      <c r="N1" s="54"/>
      <c r="O1" s="54"/>
      <c r="P1" s="53"/>
      <c r="Q1" s="53"/>
      <c r="R1" s="249"/>
      <c r="S1" s="249"/>
      <c r="T1" s="249"/>
      <c r="U1" s="249"/>
      <c r="V1" s="249"/>
      <c r="W1" s="249"/>
      <c r="X1" s="53"/>
      <c r="Y1" s="53"/>
      <c r="AA1" s="305"/>
      <c r="AB1" s="305"/>
      <c r="AC1" s="305"/>
      <c r="AD1" s="305"/>
    </row>
    <row r="2" spans="1:56" s="58" customFormat="1" ht="11.1" customHeight="1">
      <c r="A2" s="186" t="s">
        <v>254</v>
      </c>
      <c r="B2" s="187"/>
      <c r="C2" s="187"/>
      <c r="D2" s="187"/>
      <c r="E2" s="187"/>
      <c r="F2" s="187"/>
      <c r="G2" s="187"/>
      <c r="H2" s="187"/>
      <c r="I2" s="187"/>
      <c r="J2" s="187"/>
      <c r="K2" s="187"/>
      <c r="L2" s="187"/>
      <c r="M2" s="187"/>
      <c r="N2" s="187"/>
      <c r="O2" s="187"/>
      <c r="P2" s="187"/>
      <c r="Q2" s="187"/>
      <c r="R2" s="250"/>
      <c r="S2" s="250"/>
      <c r="T2" s="251"/>
      <c r="U2" s="250"/>
      <c r="V2" s="250"/>
      <c r="W2" s="250"/>
      <c r="X2" s="187"/>
      <c r="Y2" s="57" t="s">
        <v>133</v>
      </c>
      <c r="AA2" s="306"/>
      <c r="AB2" s="306"/>
      <c r="AC2" s="306"/>
      <c r="AD2" s="306"/>
    </row>
    <row r="3" spans="1:56" s="58" customFormat="1" ht="11.1" customHeight="1">
      <c r="A3" s="187" t="s">
        <v>234</v>
      </c>
      <c r="B3" s="187"/>
      <c r="C3" s="187"/>
      <c r="D3" s="187"/>
      <c r="E3" s="187"/>
      <c r="F3" s="187"/>
      <c r="G3" s="187"/>
      <c r="H3" s="187"/>
      <c r="I3" s="187"/>
      <c r="J3" s="187"/>
      <c r="K3" s="187"/>
      <c r="L3" s="187"/>
      <c r="M3" s="187"/>
      <c r="N3" s="187"/>
      <c r="O3" s="187"/>
      <c r="P3" s="187"/>
      <c r="Q3" s="187"/>
      <c r="R3" s="250"/>
      <c r="S3" s="250"/>
      <c r="T3" s="251"/>
      <c r="U3" s="250"/>
      <c r="V3" s="250"/>
      <c r="W3" s="250"/>
      <c r="X3" s="187"/>
      <c r="Y3" s="57" t="s">
        <v>133</v>
      </c>
      <c r="AA3" s="306"/>
      <c r="AB3" s="306"/>
      <c r="AC3" s="306"/>
      <c r="AD3" s="306"/>
    </row>
    <row r="4" spans="1:56" s="58" customFormat="1" ht="11.1" customHeight="1">
      <c r="A4" s="187" t="s">
        <v>135</v>
      </c>
      <c r="B4" s="187"/>
      <c r="C4" s="187"/>
      <c r="D4" s="187"/>
      <c r="E4" s="187"/>
      <c r="F4" s="187"/>
      <c r="G4" s="187"/>
      <c r="H4" s="187"/>
      <c r="I4" s="187"/>
      <c r="J4" s="187"/>
      <c r="K4" s="187"/>
      <c r="L4" s="187"/>
      <c r="M4" s="187"/>
      <c r="N4" s="187"/>
      <c r="O4" s="187"/>
      <c r="P4" s="187"/>
      <c r="Q4" s="187"/>
      <c r="R4" s="250"/>
      <c r="S4" s="250"/>
      <c r="T4" s="251"/>
      <c r="U4" s="250"/>
      <c r="V4" s="250"/>
      <c r="W4" s="250"/>
      <c r="X4" s="187"/>
      <c r="Y4" s="57" t="s">
        <v>133</v>
      </c>
      <c r="AA4" s="306"/>
      <c r="AB4" s="306"/>
      <c r="AC4" s="306"/>
      <c r="AD4" s="306"/>
    </row>
    <row r="5" spans="1:56" s="58" customFormat="1" ht="11.1" customHeight="1">
      <c r="A5" s="331" t="s">
        <v>255</v>
      </c>
      <c r="B5" s="331"/>
      <c r="C5" s="331"/>
      <c r="D5" s="331"/>
      <c r="E5" s="331"/>
      <c r="F5" s="331"/>
      <c r="G5" s="331"/>
      <c r="H5" s="331"/>
      <c r="I5" s="331"/>
      <c r="J5" s="331"/>
      <c r="K5" s="331"/>
      <c r="L5" s="331"/>
      <c r="M5" s="331"/>
      <c r="N5" s="331"/>
      <c r="O5" s="331"/>
      <c r="P5" s="331"/>
      <c r="Q5" s="331"/>
      <c r="R5" s="331"/>
      <c r="S5" s="331"/>
      <c r="T5" s="331"/>
      <c r="U5" s="331"/>
      <c r="V5" s="331"/>
      <c r="W5" s="331"/>
      <c r="X5" s="202"/>
      <c r="AA5" s="306"/>
      <c r="AB5" s="306"/>
      <c r="AC5" s="306"/>
      <c r="AD5" s="306"/>
    </row>
    <row r="6" spans="1:56" s="184" customFormat="1" ht="3" customHeight="1">
      <c r="A6" s="336"/>
      <c r="B6" s="336"/>
      <c r="C6" s="336"/>
      <c r="D6" s="336"/>
      <c r="E6" s="336"/>
      <c r="F6" s="336"/>
      <c r="G6" s="336"/>
      <c r="H6" s="336"/>
      <c r="I6" s="336"/>
      <c r="J6" s="336"/>
      <c r="K6" s="336"/>
      <c r="L6" s="336"/>
      <c r="M6" s="336"/>
      <c r="N6" s="336"/>
      <c r="O6" s="336"/>
      <c r="P6" s="336"/>
      <c r="Q6" s="336"/>
      <c r="R6" s="336"/>
      <c r="S6" s="336"/>
      <c r="T6" s="336"/>
      <c r="U6" s="336"/>
      <c r="V6" s="336"/>
      <c r="W6" s="336"/>
      <c r="X6" s="336"/>
      <c r="AA6" s="307"/>
      <c r="AB6" s="307"/>
      <c r="AC6" s="307"/>
      <c r="AD6" s="307"/>
    </row>
    <row r="7" spans="1:56" s="58" customFormat="1" ht="11.1" customHeight="1">
      <c r="A7" s="340" t="s">
        <v>824</v>
      </c>
      <c r="B7" s="340"/>
      <c r="C7" s="340"/>
      <c r="D7" s="340"/>
      <c r="E7" s="340"/>
      <c r="F7" s="340"/>
      <c r="G7" s="340"/>
      <c r="H7" s="340"/>
      <c r="I7" s="340"/>
      <c r="J7" s="340"/>
      <c r="K7" s="340"/>
      <c r="L7" s="340"/>
      <c r="M7" s="340"/>
      <c r="N7" s="340"/>
      <c r="O7" s="340"/>
      <c r="P7" s="340"/>
      <c r="Q7" s="340"/>
      <c r="R7" s="331"/>
      <c r="S7" s="331"/>
      <c r="T7" s="331"/>
      <c r="U7" s="331"/>
      <c r="V7" s="331"/>
      <c r="W7" s="331"/>
      <c r="X7" s="331"/>
      <c r="AA7" s="306"/>
      <c r="AB7" s="306"/>
      <c r="AC7" s="306"/>
      <c r="AD7" s="306"/>
    </row>
    <row r="8" spans="1:56" s="62" customFormat="1" ht="3.9" customHeight="1">
      <c r="A8" s="59"/>
      <c r="B8" s="59"/>
      <c r="C8" s="60"/>
      <c r="D8" s="60"/>
      <c r="E8" s="60"/>
      <c r="F8" s="60"/>
      <c r="G8" s="60"/>
      <c r="H8" s="60"/>
      <c r="I8" s="60"/>
      <c r="J8" s="60"/>
      <c r="K8" s="60"/>
      <c r="L8" s="60"/>
      <c r="M8" s="60"/>
      <c r="N8" s="60"/>
      <c r="O8" s="60"/>
      <c r="P8" s="60"/>
      <c r="Q8" s="60"/>
      <c r="R8" s="252"/>
      <c r="S8" s="252"/>
      <c r="T8" s="253"/>
      <c r="U8" s="252"/>
      <c r="V8" s="252"/>
      <c r="W8" s="252"/>
      <c r="X8" s="142"/>
      <c r="Y8" s="61"/>
      <c r="AA8" s="308"/>
      <c r="AB8" s="308"/>
      <c r="AC8" s="308"/>
      <c r="AD8" s="308"/>
    </row>
    <row r="9" spans="1:56" s="62" customFormat="1" ht="3.9" customHeight="1">
      <c r="A9" s="59"/>
      <c r="B9" s="59"/>
      <c r="C9" s="60"/>
      <c r="D9" s="60"/>
      <c r="E9" s="60"/>
      <c r="F9" s="60"/>
      <c r="G9" s="60"/>
      <c r="H9" s="60"/>
      <c r="I9" s="60"/>
      <c r="J9" s="60"/>
      <c r="K9" s="60"/>
      <c r="L9" s="60"/>
      <c r="M9" s="60"/>
      <c r="N9" s="60"/>
      <c r="O9" s="60"/>
      <c r="P9" s="60"/>
      <c r="Q9" s="60"/>
      <c r="R9" s="252"/>
      <c r="S9" s="252"/>
      <c r="T9" s="253"/>
      <c r="U9" s="252"/>
      <c r="V9" s="252"/>
      <c r="W9" s="252"/>
      <c r="X9" s="60"/>
      <c r="Y9" s="61"/>
      <c r="AA9" s="308"/>
      <c r="AB9" s="308"/>
      <c r="AC9" s="308"/>
      <c r="AD9" s="308"/>
    </row>
    <row r="10" spans="1:56" s="155" customFormat="1" ht="11.1" customHeight="1">
      <c r="A10" s="188"/>
      <c r="B10" s="188"/>
      <c r="C10" s="188"/>
      <c r="D10" s="188"/>
      <c r="E10" s="188"/>
      <c r="F10" s="188"/>
      <c r="G10" s="188"/>
      <c r="H10" s="188"/>
      <c r="I10" s="188"/>
      <c r="J10" s="188"/>
      <c r="K10" s="188"/>
      <c r="L10" s="188"/>
      <c r="M10" s="188"/>
      <c r="N10" s="188"/>
      <c r="O10" s="188"/>
      <c r="P10" s="188"/>
      <c r="Q10" s="189"/>
      <c r="R10" s="254"/>
      <c r="S10" s="254"/>
      <c r="T10" s="254" t="s">
        <v>136</v>
      </c>
      <c r="U10" s="254"/>
      <c r="V10" s="254"/>
      <c r="W10" s="255"/>
      <c r="X10" s="190"/>
      <c r="Y10" s="154"/>
      <c r="AA10" s="308"/>
      <c r="AB10" s="308"/>
      <c r="AC10" s="308"/>
      <c r="AD10" s="308"/>
    </row>
    <row r="11" spans="1:56" s="155" customFormat="1" ht="11.1" customHeight="1">
      <c r="A11" s="188"/>
      <c r="B11" s="191" t="s">
        <v>226</v>
      </c>
      <c r="C11" s="190"/>
      <c r="D11" s="190"/>
      <c r="E11" s="190"/>
      <c r="F11" s="190"/>
      <c r="G11" s="190"/>
      <c r="H11" s="190"/>
      <c r="I11" s="190"/>
      <c r="J11" s="190"/>
      <c r="K11" s="190"/>
      <c r="L11" s="190"/>
      <c r="M11" s="190"/>
      <c r="N11" s="190"/>
      <c r="O11" s="190"/>
      <c r="P11" s="190"/>
      <c r="Q11" s="190"/>
      <c r="R11" s="254"/>
      <c r="S11" s="256"/>
      <c r="T11" s="254"/>
      <c r="U11" s="254"/>
      <c r="V11" s="254"/>
      <c r="W11" s="255" t="s">
        <v>0</v>
      </c>
      <c r="X11" s="190"/>
      <c r="Y11" s="154"/>
      <c r="AA11" s="308"/>
      <c r="AB11" s="308"/>
      <c r="AC11" s="308"/>
      <c r="AD11" s="308"/>
    </row>
    <row r="12" spans="1:56" s="155" customFormat="1" ht="11.1" customHeight="1">
      <c r="A12" s="188"/>
      <c r="B12" s="188"/>
      <c r="C12" s="188"/>
      <c r="D12" s="188"/>
      <c r="E12" s="188"/>
      <c r="F12" s="188"/>
      <c r="G12" s="188"/>
      <c r="H12" s="188"/>
      <c r="I12" s="188"/>
      <c r="J12" s="188"/>
      <c r="K12" s="188"/>
      <c r="L12" s="188"/>
      <c r="M12" s="188"/>
      <c r="N12" s="188"/>
      <c r="O12" s="188"/>
      <c r="P12" s="188"/>
      <c r="Q12" s="189"/>
      <c r="R12" s="254" t="s">
        <v>138</v>
      </c>
      <c r="S12" s="254" t="s">
        <v>139</v>
      </c>
      <c r="T12" s="254" t="s">
        <v>140</v>
      </c>
      <c r="U12" s="254" t="s">
        <v>141</v>
      </c>
      <c r="V12" s="254" t="s">
        <v>142</v>
      </c>
      <c r="W12" s="255"/>
      <c r="X12" s="190"/>
      <c r="Y12" s="154"/>
      <c r="AA12" s="308"/>
      <c r="AB12" s="308"/>
      <c r="AC12" s="308"/>
      <c r="AD12" s="308"/>
    </row>
    <row r="13" spans="1:56" s="92" customFormat="1" ht="6.9" customHeight="1">
      <c r="A13" s="156"/>
      <c r="B13" s="156"/>
      <c r="C13" s="156"/>
      <c r="D13" s="156"/>
      <c r="E13" s="156"/>
      <c r="F13" s="156"/>
      <c r="G13" s="156"/>
      <c r="H13" s="156"/>
      <c r="I13" s="156"/>
      <c r="J13" s="156"/>
      <c r="K13" s="156"/>
      <c r="L13" s="156"/>
      <c r="M13" s="156"/>
      <c r="N13" s="156"/>
      <c r="O13" s="156"/>
      <c r="P13" s="156"/>
      <c r="Q13" s="157"/>
      <c r="R13" s="274"/>
      <c r="S13" s="274"/>
      <c r="T13" s="274"/>
      <c r="U13" s="274"/>
      <c r="V13" s="274"/>
      <c r="W13" s="274"/>
      <c r="X13" s="158"/>
      <c r="Y13" s="94"/>
      <c r="Z13" s="91"/>
      <c r="AA13" s="309"/>
      <c r="AB13" s="309"/>
      <c r="AC13" s="309"/>
      <c r="AD13" s="309"/>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row>
    <row r="14" spans="1:56" s="92" customFormat="1" ht="6.9" customHeight="1">
      <c r="A14" s="156"/>
      <c r="B14" s="159" t="s">
        <v>235</v>
      </c>
      <c r="C14" s="160"/>
      <c r="D14" s="160"/>
      <c r="E14" s="160"/>
      <c r="F14" s="160"/>
      <c r="G14" s="160"/>
      <c r="H14" s="160"/>
      <c r="I14" s="160"/>
      <c r="J14" s="160"/>
      <c r="K14" s="160"/>
      <c r="L14" s="160"/>
      <c r="M14" s="160"/>
      <c r="N14" s="160"/>
      <c r="O14" s="160"/>
      <c r="P14" s="160"/>
      <c r="Q14" s="161"/>
      <c r="R14" s="275">
        <f>SUM(R16+R21+R32+R38+R43+R50)</f>
        <v>2526422164</v>
      </c>
      <c r="S14" s="275">
        <f>SUM(S16+S21+S32+S38+S43+S50)</f>
        <v>-3735032.5799996369</v>
      </c>
      <c r="T14" s="275">
        <f>SUM(R14+S14)</f>
        <v>2522687131.4200006</v>
      </c>
      <c r="U14" s="275">
        <f>SUM(U16+U21+U32+U38+U43+U50)</f>
        <v>2503707289.5999999</v>
      </c>
      <c r="V14" s="275">
        <f>SUM(V16+V21+V32+V38+V43+V50)</f>
        <v>2502419927.9699998</v>
      </c>
      <c r="W14" s="275">
        <f>SUM(T14-U14)</f>
        <v>18979841.820000648</v>
      </c>
      <c r="X14" s="158"/>
      <c r="Y14" s="91"/>
      <c r="Z14" s="91"/>
      <c r="AA14" s="309"/>
      <c r="AB14" s="309"/>
      <c r="AC14" s="309"/>
      <c r="AD14" s="309"/>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row>
    <row r="15" spans="1:56" s="92" customFormat="1" ht="6.9" customHeight="1">
      <c r="A15" s="156"/>
      <c r="B15" s="156"/>
      <c r="C15" s="156"/>
      <c r="D15" s="156"/>
      <c r="E15" s="156"/>
      <c r="F15" s="156"/>
      <c r="G15" s="156"/>
      <c r="H15" s="156"/>
      <c r="I15" s="156"/>
      <c r="J15" s="156"/>
      <c r="K15" s="156"/>
      <c r="L15" s="156"/>
      <c r="M15" s="156"/>
      <c r="N15" s="156"/>
      <c r="O15" s="156"/>
      <c r="P15" s="156"/>
      <c r="Q15" s="157"/>
      <c r="R15" s="274"/>
      <c r="S15" s="274"/>
      <c r="T15" s="274"/>
      <c r="U15" s="274"/>
      <c r="V15" s="274"/>
      <c r="W15" s="274"/>
      <c r="X15" s="158"/>
      <c r="Y15" s="91"/>
      <c r="Z15" s="91"/>
      <c r="AA15" s="309"/>
      <c r="AB15" s="309"/>
      <c r="AC15" s="309"/>
      <c r="AD15" s="309"/>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row>
    <row r="16" spans="1:56" s="92" customFormat="1" ht="6.9" customHeight="1">
      <c r="A16" s="156"/>
      <c r="B16" s="156"/>
      <c r="C16" s="162" t="s">
        <v>32</v>
      </c>
      <c r="D16" s="160"/>
      <c r="E16" s="160"/>
      <c r="F16" s="160"/>
      <c r="G16" s="160"/>
      <c r="H16" s="160"/>
      <c r="I16" s="160"/>
      <c r="J16" s="160"/>
      <c r="K16" s="160"/>
      <c r="L16" s="160"/>
      <c r="M16" s="160"/>
      <c r="N16" s="160"/>
      <c r="O16" s="160"/>
      <c r="P16" s="160"/>
      <c r="Q16" s="160"/>
      <c r="R16" s="276">
        <f>SUM(R18+R19)</f>
        <v>265091973</v>
      </c>
      <c r="S16" s="276">
        <f>SUM(S18+S19)</f>
        <v>5423907.7300000191</v>
      </c>
      <c r="T16" s="275">
        <f>SUM(R16+S16)</f>
        <v>270515880.73000002</v>
      </c>
      <c r="U16" s="276">
        <f>SUM(U18+U19)</f>
        <v>269921974.49000001</v>
      </c>
      <c r="V16" s="276">
        <f>SUM(V18+V19)</f>
        <v>268634612.86000001</v>
      </c>
      <c r="W16" s="275">
        <f>SUM(T16-U16)</f>
        <v>593906.24000000954</v>
      </c>
      <c r="X16" s="158"/>
      <c r="Y16" s="91"/>
      <c r="Z16" s="91"/>
      <c r="AA16" s="309"/>
      <c r="AB16" s="309"/>
      <c r="AC16" s="309"/>
      <c r="AD16" s="309"/>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row>
    <row r="17" spans="1:56" s="92" customFormat="1" ht="6.9" customHeight="1">
      <c r="A17" s="156"/>
      <c r="B17" s="156"/>
      <c r="C17" s="163"/>
      <c r="D17" s="156"/>
      <c r="E17" s="156"/>
      <c r="F17" s="156"/>
      <c r="G17" s="156"/>
      <c r="H17" s="156"/>
      <c r="I17" s="156"/>
      <c r="J17" s="156"/>
      <c r="K17" s="156"/>
      <c r="L17" s="156"/>
      <c r="M17" s="156"/>
      <c r="N17" s="156"/>
      <c r="O17" s="156"/>
      <c r="P17" s="156"/>
      <c r="Q17" s="156"/>
      <c r="R17" s="277"/>
      <c r="S17" s="277"/>
      <c r="T17" s="278"/>
      <c r="U17" s="277"/>
      <c r="V17" s="277"/>
      <c r="W17" s="278"/>
      <c r="X17" s="158"/>
      <c r="Y17" s="91"/>
      <c r="Z17" s="91"/>
      <c r="AA17" s="309"/>
      <c r="AB17" s="309"/>
      <c r="AC17" s="309"/>
      <c r="AD17" s="309"/>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row>
    <row r="18" spans="1:56" s="92" customFormat="1" ht="6.9" customHeight="1">
      <c r="A18" s="156"/>
      <c r="B18" s="156"/>
      <c r="C18" s="163"/>
      <c r="D18" s="122" t="s">
        <v>33</v>
      </c>
      <c r="E18" s="160"/>
      <c r="F18" s="160"/>
      <c r="G18" s="160"/>
      <c r="H18" s="160"/>
      <c r="I18" s="160"/>
      <c r="J18" s="160"/>
      <c r="K18" s="160"/>
      <c r="L18" s="160"/>
      <c r="M18" s="160"/>
      <c r="N18" s="160"/>
      <c r="O18" s="160"/>
      <c r="P18" s="160"/>
      <c r="Q18" s="160"/>
      <c r="R18" s="279">
        <f>+AA27</f>
        <v>182081973</v>
      </c>
      <c r="S18" s="279">
        <f>+T18-R18</f>
        <v>-8893892.6699999869</v>
      </c>
      <c r="T18" s="280">
        <f>+AB27</f>
        <v>173188080.33000001</v>
      </c>
      <c r="U18" s="281">
        <f t="shared" ref="U18:V18" si="0">+AC27</f>
        <v>173079298.21000001</v>
      </c>
      <c r="V18" s="281">
        <f t="shared" si="0"/>
        <v>172740725.58000001</v>
      </c>
      <c r="W18" s="280">
        <f>SUM(T18-U18)</f>
        <v>108782.12000000477</v>
      </c>
      <c r="X18" s="158"/>
      <c r="Y18" s="91"/>
      <c r="Z18" s="91"/>
      <c r="AA18" s="309"/>
      <c r="AB18" s="309"/>
      <c r="AC18" s="309"/>
      <c r="AD18" s="309"/>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row>
    <row r="19" spans="1:56" s="92" customFormat="1" ht="6.9" customHeight="1">
      <c r="A19" s="156"/>
      <c r="B19" s="156"/>
      <c r="C19" s="163"/>
      <c r="D19" s="123" t="s">
        <v>34</v>
      </c>
      <c r="E19" s="164"/>
      <c r="F19" s="164"/>
      <c r="G19" s="164"/>
      <c r="H19" s="164"/>
      <c r="I19" s="164"/>
      <c r="J19" s="164"/>
      <c r="K19" s="164"/>
      <c r="L19" s="164"/>
      <c r="M19" s="164"/>
      <c r="N19" s="164"/>
      <c r="O19" s="164"/>
      <c r="P19" s="164"/>
      <c r="Q19" s="164"/>
      <c r="R19" s="279">
        <f>+AA28</f>
        <v>83010000</v>
      </c>
      <c r="S19" s="279">
        <f>+T19-R19</f>
        <v>14317800.400000006</v>
      </c>
      <c r="T19" s="280">
        <f>+AB28</f>
        <v>97327800.400000006</v>
      </c>
      <c r="U19" s="281">
        <f t="shared" ref="U19:W19" si="1">+AC28</f>
        <v>96842676.280000001</v>
      </c>
      <c r="V19" s="281">
        <f t="shared" si="1"/>
        <v>95893887.280000001</v>
      </c>
      <c r="W19" s="280">
        <f t="shared" si="1"/>
        <v>0</v>
      </c>
      <c r="X19" s="158"/>
      <c r="Y19" s="91"/>
      <c r="Z19" s="91" t="s">
        <v>817</v>
      </c>
      <c r="AA19" s="309" t="s">
        <v>825</v>
      </c>
      <c r="AB19" s="309" t="s">
        <v>826</v>
      </c>
      <c r="AC19" s="309" t="s">
        <v>874</v>
      </c>
      <c r="AD19" s="309" t="s">
        <v>875</v>
      </c>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row>
    <row r="20" spans="1:56" s="92" customFormat="1" ht="6.9" customHeight="1">
      <c r="A20" s="156"/>
      <c r="B20" s="156"/>
      <c r="C20" s="163"/>
      <c r="D20" s="156"/>
      <c r="E20" s="156"/>
      <c r="F20" s="156"/>
      <c r="G20" s="156"/>
      <c r="H20" s="156"/>
      <c r="I20" s="156"/>
      <c r="J20" s="156"/>
      <c r="K20" s="156"/>
      <c r="L20" s="156"/>
      <c r="M20" s="156"/>
      <c r="N20" s="156"/>
      <c r="O20" s="156"/>
      <c r="P20" s="156"/>
      <c r="Q20" s="156"/>
      <c r="R20" s="277"/>
      <c r="S20" s="277"/>
      <c r="T20" s="278"/>
      <c r="U20" s="277"/>
      <c r="V20" s="277"/>
      <c r="W20" s="278"/>
      <c r="X20" s="158"/>
      <c r="Y20" s="91"/>
      <c r="Z20" s="325" t="s">
        <v>865</v>
      </c>
      <c r="AA20" s="326">
        <v>396280961</v>
      </c>
      <c r="AB20" s="326">
        <v>385659370.75</v>
      </c>
      <c r="AC20" s="326">
        <v>385659370.75</v>
      </c>
      <c r="AD20" s="326">
        <v>385659370.75</v>
      </c>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row>
    <row r="21" spans="1:56" s="92" customFormat="1" ht="6.9" customHeight="1">
      <c r="A21" s="156"/>
      <c r="B21" s="156"/>
      <c r="C21" s="162" t="s">
        <v>35</v>
      </c>
      <c r="D21" s="160"/>
      <c r="E21" s="160"/>
      <c r="F21" s="160"/>
      <c r="G21" s="160"/>
      <c r="H21" s="160"/>
      <c r="I21" s="160"/>
      <c r="J21" s="160"/>
      <c r="K21" s="160"/>
      <c r="L21" s="160"/>
      <c r="M21" s="160"/>
      <c r="N21" s="160"/>
      <c r="O21" s="160"/>
      <c r="P21" s="160"/>
      <c r="Q21" s="160"/>
      <c r="R21" s="276">
        <f>SUM(R23+R24+R25+R26+R27+R28+R29+R30)</f>
        <v>1012169144</v>
      </c>
      <c r="S21" s="276">
        <f>SUM(S23+S24+S25+S26+S27+S28+S29+S30)</f>
        <v>-16902924.840000026</v>
      </c>
      <c r="T21" s="275">
        <f>SUM(R21+S21)</f>
        <v>995266219.15999997</v>
      </c>
      <c r="U21" s="276">
        <f>SUM(U23+U24+U25+U26+U27+U28+U29+U30)</f>
        <v>986292472.49000001</v>
      </c>
      <c r="V21" s="276">
        <f>SUM(V23+V24+V25+V26+V27+V28+V29+V30)</f>
        <v>986292472.49000001</v>
      </c>
      <c r="W21" s="275">
        <f>SUM(T21-U21)</f>
        <v>8973746.6699999571</v>
      </c>
      <c r="X21" s="158"/>
      <c r="Y21" s="91"/>
      <c r="Z21" s="325" t="s">
        <v>866</v>
      </c>
      <c r="AA21" s="326">
        <v>2951317</v>
      </c>
      <c r="AB21" s="326">
        <v>3063211.6</v>
      </c>
      <c r="AC21" s="326">
        <v>3063211.6</v>
      </c>
      <c r="AD21" s="326">
        <v>3063211.6</v>
      </c>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row>
    <row r="22" spans="1:56" s="92" customFormat="1" ht="6.9" customHeight="1">
      <c r="A22" s="156"/>
      <c r="B22" s="156"/>
      <c r="C22" s="163"/>
      <c r="D22" s="156"/>
      <c r="E22" s="156"/>
      <c r="F22" s="156"/>
      <c r="G22" s="156"/>
      <c r="H22" s="156"/>
      <c r="I22" s="156"/>
      <c r="J22" s="156"/>
      <c r="K22" s="156"/>
      <c r="L22" s="156"/>
      <c r="M22" s="156"/>
      <c r="N22" s="156"/>
      <c r="O22" s="156"/>
      <c r="P22" s="156"/>
      <c r="Q22" s="156"/>
      <c r="R22" s="277"/>
      <c r="S22" s="277"/>
      <c r="T22" s="278"/>
      <c r="U22" s="277"/>
      <c r="V22" s="277"/>
      <c r="W22" s="278"/>
      <c r="X22" s="158"/>
      <c r="Y22" s="91"/>
      <c r="Z22" s="325" t="s">
        <v>867</v>
      </c>
      <c r="AA22" s="326">
        <v>546295566</v>
      </c>
      <c r="AB22" s="326">
        <v>488224201.95999998</v>
      </c>
      <c r="AC22" s="326">
        <v>479501140.30000001</v>
      </c>
      <c r="AD22" s="326">
        <v>479501140.30000001</v>
      </c>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row>
    <row r="23" spans="1:56" s="92" customFormat="1" ht="6.9" customHeight="1">
      <c r="A23" s="156"/>
      <c r="B23" s="156"/>
      <c r="C23" s="163"/>
      <c r="D23" s="122" t="s">
        <v>36</v>
      </c>
      <c r="E23" s="160"/>
      <c r="F23" s="160"/>
      <c r="G23" s="160"/>
      <c r="H23" s="160"/>
      <c r="I23" s="160"/>
      <c r="J23" s="160"/>
      <c r="K23" s="160"/>
      <c r="L23" s="160"/>
      <c r="M23" s="160"/>
      <c r="N23" s="160"/>
      <c r="O23" s="160"/>
      <c r="P23" s="160"/>
      <c r="Q23" s="160"/>
      <c r="R23" s="279">
        <f>+AA20</f>
        <v>396280961</v>
      </c>
      <c r="S23" s="279">
        <f>+T23-R23</f>
        <v>-10621590.25</v>
      </c>
      <c r="T23" s="280">
        <f>+AB20</f>
        <v>385659370.75</v>
      </c>
      <c r="U23" s="281">
        <f t="shared" ref="U23:V23" si="2">+AC20</f>
        <v>385659370.75</v>
      </c>
      <c r="V23" s="281">
        <f t="shared" si="2"/>
        <v>385659370.75</v>
      </c>
      <c r="W23" s="280">
        <f t="shared" ref="W23:W30" si="3">SUM(T23-U23)</f>
        <v>0</v>
      </c>
      <c r="X23" s="158"/>
      <c r="Y23" s="91"/>
      <c r="Z23" s="327" t="s">
        <v>868</v>
      </c>
      <c r="AA23" s="328">
        <v>1119782399</v>
      </c>
      <c r="AB23" s="328">
        <v>1136175410.6100004</v>
      </c>
      <c r="AC23" s="328">
        <v>1128257263.7099996</v>
      </c>
      <c r="AD23" s="328">
        <v>1128257263.7099996</v>
      </c>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row>
    <row r="24" spans="1:56" s="92" customFormat="1" ht="6.9" customHeight="1">
      <c r="A24" s="156"/>
      <c r="B24" s="156"/>
      <c r="C24" s="156"/>
      <c r="D24" s="123" t="s">
        <v>37</v>
      </c>
      <c r="E24" s="164"/>
      <c r="F24" s="164"/>
      <c r="G24" s="164"/>
      <c r="H24" s="164"/>
      <c r="I24" s="164"/>
      <c r="J24" s="164"/>
      <c r="K24" s="164"/>
      <c r="L24" s="164"/>
      <c r="M24" s="164"/>
      <c r="N24" s="164"/>
      <c r="O24" s="164"/>
      <c r="P24" s="164"/>
      <c r="Q24" s="165"/>
      <c r="R24" s="281"/>
      <c r="S24" s="281"/>
      <c r="T24" s="282">
        <v>0</v>
      </c>
      <c r="U24" s="281"/>
      <c r="V24" s="281"/>
      <c r="W24" s="282">
        <f t="shared" si="3"/>
        <v>0</v>
      </c>
      <c r="X24" s="158"/>
      <c r="Y24" s="91"/>
      <c r="Z24" s="327" t="s">
        <v>869</v>
      </c>
      <c r="AA24" s="328">
        <v>14532027</v>
      </c>
      <c r="AB24" s="328">
        <v>14540711.73</v>
      </c>
      <c r="AC24" s="328">
        <v>14540711.73</v>
      </c>
      <c r="AD24" s="328">
        <v>14540711.73</v>
      </c>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row>
    <row r="25" spans="1:56" s="92" customFormat="1" ht="6.9" customHeight="1">
      <c r="A25" s="156"/>
      <c r="B25" s="156"/>
      <c r="C25" s="163"/>
      <c r="D25" s="123" t="s">
        <v>236</v>
      </c>
      <c r="E25" s="164"/>
      <c r="F25" s="164"/>
      <c r="G25" s="164"/>
      <c r="H25" s="164"/>
      <c r="I25" s="164"/>
      <c r="J25" s="164"/>
      <c r="K25" s="164"/>
      <c r="L25" s="164"/>
      <c r="M25" s="164"/>
      <c r="N25" s="164"/>
      <c r="O25" s="164"/>
      <c r="P25" s="164"/>
      <c r="Q25" s="165"/>
      <c r="R25" s="281">
        <f>+AA26</f>
        <v>66641300</v>
      </c>
      <c r="S25" s="279">
        <f>+T25-R25</f>
        <v>51678134.849999994</v>
      </c>
      <c r="T25" s="282">
        <f>+AB26</f>
        <v>118319434.84999999</v>
      </c>
      <c r="U25" s="281">
        <f t="shared" ref="U25:V25" si="4">+AC26</f>
        <v>118068749.84</v>
      </c>
      <c r="V25" s="281">
        <f t="shared" si="4"/>
        <v>118068749.84</v>
      </c>
      <c r="W25" s="282">
        <f>SUM(T25-U25)</f>
        <v>250685.00999999046</v>
      </c>
      <c r="X25" s="158"/>
      <c r="Y25" s="91"/>
      <c r="Z25" s="327" t="s">
        <v>870</v>
      </c>
      <c r="AA25" s="328">
        <v>114846621</v>
      </c>
      <c r="AB25" s="328">
        <v>106188909.19</v>
      </c>
      <c r="AC25" s="328">
        <v>104694867.17999999</v>
      </c>
      <c r="AD25" s="328">
        <v>104694867.17999999</v>
      </c>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row>
    <row r="26" spans="1:56" s="92" customFormat="1" ht="6.9" customHeight="1">
      <c r="A26" s="156"/>
      <c r="B26" s="156"/>
      <c r="C26" s="163"/>
      <c r="D26" s="123" t="s">
        <v>237</v>
      </c>
      <c r="E26" s="164"/>
      <c r="F26" s="164"/>
      <c r="G26" s="164"/>
      <c r="H26" s="164"/>
      <c r="I26" s="164"/>
      <c r="J26" s="164"/>
      <c r="K26" s="164"/>
      <c r="L26" s="164"/>
      <c r="M26" s="164"/>
      <c r="N26" s="164"/>
      <c r="O26" s="164"/>
      <c r="P26" s="164"/>
      <c r="Q26" s="165"/>
      <c r="R26" s="281">
        <f>+AA21</f>
        <v>2951317</v>
      </c>
      <c r="S26" s="279">
        <f>+T26-R26</f>
        <v>111894.60000000009</v>
      </c>
      <c r="T26" s="282">
        <f>+AB21</f>
        <v>3063211.6</v>
      </c>
      <c r="U26" s="281">
        <f t="shared" ref="U26:V26" si="5">+AC21</f>
        <v>3063211.6</v>
      </c>
      <c r="V26" s="281">
        <f t="shared" si="5"/>
        <v>3063211.6</v>
      </c>
      <c r="W26" s="282">
        <f>SUM(T26-U26)</f>
        <v>0</v>
      </c>
      <c r="X26" s="158"/>
      <c r="Y26" s="91"/>
      <c r="Z26" s="325" t="s">
        <v>871</v>
      </c>
      <c r="AA26" s="326">
        <v>66641300</v>
      </c>
      <c r="AB26" s="326">
        <v>118319434.84999999</v>
      </c>
      <c r="AC26" s="326">
        <v>118068749.84</v>
      </c>
      <c r="AD26" s="326">
        <v>118068749.84</v>
      </c>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row>
    <row r="27" spans="1:56" s="92" customFormat="1" ht="6.9" customHeight="1">
      <c r="A27" s="156"/>
      <c r="B27" s="156"/>
      <c r="C27" s="163"/>
      <c r="D27" s="123" t="s">
        <v>238</v>
      </c>
      <c r="E27" s="164"/>
      <c r="F27" s="164"/>
      <c r="G27" s="164"/>
      <c r="H27" s="164"/>
      <c r="I27" s="164"/>
      <c r="J27" s="164"/>
      <c r="K27" s="164"/>
      <c r="L27" s="164"/>
      <c r="M27" s="164"/>
      <c r="N27" s="164"/>
      <c r="O27" s="164"/>
      <c r="P27" s="164"/>
      <c r="Q27" s="164"/>
      <c r="R27" s="281"/>
      <c r="S27" s="281"/>
      <c r="T27" s="282">
        <v>0</v>
      </c>
      <c r="U27" s="281"/>
      <c r="V27" s="281"/>
      <c r="W27" s="282">
        <f t="shared" si="3"/>
        <v>0</v>
      </c>
      <c r="X27" s="158"/>
      <c r="Y27" s="91"/>
      <c r="Z27" s="323" t="s">
        <v>872</v>
      </c>
      <c r="AA27" s="324">
        <v>182081973</v>
      </c>
      <c r="AB27" s="324">
        <v>173188080.33000001</v>
      </c>
      <c r="AC27" s="324">
        <v>173079298.21000001</v>
      </c>
      <c r="AD27" s="324">
        <v>172740725.58000001</v>
      </c>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row>
    <row r="28" spans="1:56" s="92" customFormat="1" ht="6.9" customHeight="1">
      <c r="A28" s="156"/>
      <c r="B28" s="156"/>
      <c r="C28" s="163"/>
      <c r="D28" s="123" t="s">
        <v>239</v>
      </c>
      <c r="E28" s="164"/>
      <c r="F28" s="164"/>
      <c r="G28" s="164"/>
      <c r="H28" s="164"/>
      <c r="I28" s="164"/>
      <c r="J28" s="164"/>
      <c r="K28" s="164"/>
      <c r="L28" s="164"/>
      <c r="M28" s="164"/>
      <c r="N28" s="164"/>
      <c r="O28" s="164"/>
      <c r="P28" s="164"/>
      <c r="Q28" s="164"/>
      <c r="R28" s="281"/>
      <c r="S28" s="281"/>
      <c r="T28" s="282">
        <v>0</v>
      </c>
      <c r="U28" s="281"/>
      <c r="V28" s="281"/>
      <c r="W28" s="282">
        <f t="shared" si="3"/>
        <v>0</v>
      </c>
      <c r="X28" s="158"/>
      <c r="Y28" s="91"/>
      <c r="Z28" s="323" t="s">
        <v>873</v>
      </c>
      <c r="AA28" s="324">
        <v>83010000</v>
      </c>
      <c r="AB28" s="324">
        <v>97327800.400000006</v>
      </c>
      <c r="AC28" s="324">
        <v>96842676.280000001</v>
      </c>
      <c r="AD28" s="324">
        <v>95893887.280000001</v>
      </c>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row>
    <row r="29" spans="1:56" s="92" customFormat="1" ht="6.9" customHeight="1">
      <c r="A29" s="156"/>
      <c r="B29" s="156"/>
      <c r="C29" s="163"/>
      <c r="D29" s="123" t="s">
        <v>38</v>
      </c>
      <c r="E29" s="164"/>
      <c r="F29" s="164"/>
      <c r="G29" s="164"/>
      <c r="H29" s="164"/>
      <c r="I29" s="164"/>
      <c r="J29" s="164"/>
      <c r="K29" s="164"/>
      <c r="L29" s="164"/>
      <c r="M29" s="164"/>
      <c r="N29" s="164"/>
      <c r="O29" s="164"/>
      <c r="P29" s="164"/>
      <c r="Q29" s="164"/>
      <c r="R29" s="281"/>
      <c r="S29" s="281"/>
      <c r="T29" s="282">
        <v>0</v>
      </c>
      <c r="U29" s="281"/>
      <c r="V29" s="281"/>
      <c r="W29" s="282">
        <f t="shared" si="3"/>
        <v>0</v>
      </c>
      <c r="X29" s="158"/>
      <c r="Y29" s="91"/>
      <c r="Z29" s="91" t="s">
        <v>818</v>
      </c>
      <c r="AA29" s="309">
        <v>2526422164</v>
      </c>
      <c r="AB29" s="309">
        <v>2515767739.6199999</v>
      </c>
      <c r="AC29" s="309">
        <v>2503707289.5999999</v>
      </c>
      <c r="AD29" s="309">
        <v>2502419927.9699998</v>
      </c>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row>
    <row r="30" spans="1:56" s="92" customFormat="1" ht="6.9" customHeight="1">
      <c r="A30" s="156"/>
      <c r="B30" s="156"/>
      <c r="C30" s="163"/>
      <c r="D30" s="123" t="s">
        <v>39</v>
      </c>
      <c r="E30" s="164"/>
      <c r="F30" s="164"/>
      <c r="G30" s="164"/>
      <c r="H30" s="164"/>
      <c r="I30" s="164"/>
      <c r="J30" s="164"/>
      <c r="K30" s="164"/>
      <c r="L30" s="164"/>
      <c r="M30" s="164"/>
      <c r="N30" s="164"/>
      <c r="O30" s="164"/>
      <c r="P30" s="164"/>
      <c r="Q30" s="164"/>
      <c r="R30" s="281">
        <f>+AA22</f>
        <v>546295566</v>
      </c>
      <c r="S30" s="279">
        <f>+T30-R30</f>
        <v>-58071364.040000021</v>
      </c>
      <c r="T30" s="282">
        <f>+AB22</f>
        <v>488224201.95999998</v>
      </c>
      <c r="U30" s="281">
        <f t="shared" ref="U30:V30" si="6">+AC22</f>
        <v>479501140.30000001</v>
      </c>
      <c r="V30" s="281">
        <f t="shared" si="6"/>
        <v>479501140.30000001</v>
      </c>
      <c r="W30" s="282">
        <f t="shared" si="3"/>
        <v>8723061.6599999666</v>
      </c>
      <c r="X30" s="158"/>
      <c r="Y30" s="91"/>
      <c r="Z30" s="91"/>
      <c r="AA30" s="309"/>
      <c r="AB30" s="309"/>
      <c r="AC30" s="309"/>
      <c r="AD30" s="309"/>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row>
    <row r="31" spans="1:56" s="92" customFormat="1" ht="6.9" customHeight="1">
      <c r="A31" s="156"/>
      <c r="B31" s="156"/>
      <c r="C31" s="163"/>
      <c r="D31" s="156"/>
      <c r="E31" s="156"/>
      <c r="F31" s="156"/>
      <c r="G31" s="156"/>
      <c r="H31" s="156"/>
      <c r="I31" s="156"/>
      <c r="J31" s="156"/>
      <c r="K31" s="156"/>
      <c r="L31" s="156"/>
      <c r="M31" s="156"/>
      <c r="N31" s="156"/>
      <c r="O31" s="156"/>
      <c r="P31" s="156"/>
      <c r="Q31" s="156"/>
      <c r="R31" s="277"/>
      <c r="S31" s="277"/>
      <c r="T31" s="278"/>
      <c r="U31" s="277"/>
      <c r="V31" s="277"/>
      <c r="W31" s="278"/>
      <c r="X31" s="158"/>
      <c r="Y31" s="91"/>
      <c r="Z31" s="91"/>
      <c r="AA31" s="309"/>
      <c r="AB31" s="309"/>
      <c r="AC31" s="309"/>
      <c r="AD31" s="309"/>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row>
    <row r="32" spans="1:56" s="92" customFormat="1" ht="6.9" customHeight="1">
      <c r="A32" s="156"/>
      <c r="B32" s="156"/>
      <c r="C32" s="162" t="s">
        <v>40</v>
      </c>
      <c r="D32" s="160"/>
      <c r="E32" s="160"/>
      <c r="F32" s="160"/>
      <c r="G32" s="160"/>
      <c r="H32" s="160"/>
      <c r="I32" s="160"/>
      <c r="J32" s="160"/>
      <c r="K32" s="160"/>
      <c r="L32" s="160"/>
      <c r="M32" s="160"/>
      <c r="N32" s="160"/>
      <c r="O32" s="160"/>
      <c r="P32" s="160"/>
      <c r="Q32" s="160"/>
      <c r="R32" s="276">
        <f>SUM(R34+R35+R36)</f>
        <v>1234629020</v>
      </c>
      <c r="S32" s="276">
        <f>SUM(S34+S35+S36)</f>
        <v>7735299.8000003695</v>
      </c>
      <c r="T32" s="275">
        <f>SUM(R32+S32)</f>
        <v>1242364319.8000004</v>
      </c>
      <c r="U32" s="276">
        <f>SUM(U34+U35+U36)</f>
        <v>1232952130.8899996</v>
      </c>
      <c r="V32" s="276">
        <f>SUM(V34+V35+V36)</f>
        <v>1232952130.8899996</v>
      </c>
      <c r="W32" s="275">
        <f>SUM(T32-U32)</f>
        <v>9412188.9100008011</v>
      </c>
      <c r="X32" s="158"/>
      <c r="Y32" s="91"/>
      <c r="Z32" s="91"/>
      <c r="AA32" s="309"/>
      <c r="AB32" s="309"/>
      <c r="AC32" s="309"/>
      <c r="AD32" s="309"/>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row>
    <row r="33" spans="1:56" s="92" customFormat="1" ht="6.9" customHeight="1">
      <c r="A33" s="156"/>
      <c r="B33" s="156"/>
      <c r="C33" s="163"/>
      <c r="D33" s="156"/>
      <c r="E33" s="156"/>
      <c r="F33" s="156"/>
      <c r="G33" s="156"/>
      <c r="H33" s="156"/>
      <c r="I33" s="156"/>
      <c r="J33" s="156"/>
      <c r="K33" s="156"/>
      <c r="L33" s="156"/>
      <c r="M33" s="156"/>
      <c r="N33" s="156"/>
      <c r="O33" s="156"/>
      <c r="P33" s="156"/>
      <c r="Q33" s="156"/>
      <c r="R33" s="277"/>
      <c r="S33" s="277"/>
      <c r="T33" s="278"/>
      <c r="U33" s="277"/>
      <c r="V33" s="277"/>
      <c r="W33" s="278"/>
      <c r="X33" s="158"/>
      <c r="Y33" s="91"/>
      <c r="Z33" s="91"/>
      <c r="AA33" s="309"/>
      <c r="AB33" s="309"/>
      <c r="AC33" s="309"/>
      <c r="AD33" s="309"/>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row>
    <row r="34" spans="1:56" s="92" customFormat="1" ht="6.9" customHeight="1">
      <c r="A34" s="156"/>
      <c r="B34" s="156"/>
      <c r="C34" s="163"/>
      <c r="D34" s="122" t="s">
        <v>240</v>
      </c>
      <c r="E34" s="160"/>
      <c r="F34" s="160"/>
      <c r="G34" s="160"/>
      <c r="H34" s="160"/>
      <c r="I34" s="160"/>
      <c r="J34" s="160"/>
      <c r="K34" s="160"/>
      <c r="L34" s="160"/>
      <c r="M34" s="160"/>
      <c r="N34" s="160"/>
      <c r="O34" s="160"/>
      <c r="P34" s="160"/>
      <c r="Q34" s="161"/>
      <c r="R34" s="279">
        <f>+AA23</f>
        <v>1119782399</v>
      </c>
      <c r="S34" s="279">
        <f>+T34-R34</f>
        <v>16393011.610000372</v>
      </c>
      <c r="T34" s="280">
        <f>+AB23</f>
        <v>1136175410.6100004</v>
      </c>
      <c r="U34" s="281">
        <f t="shared" ref="U34:V34" si="7">+AC23</f>
        <v>1128257263.7099996</v>
      </c>
      <c r="V34" s="281">
        <f t="shared" si="7"/>
        <v>1128257263.7099996</v>
      </c>
      <c r="W34" s="280">
        <f>SUM(T34-U34)</f>
        <v>7918146.9000008106</v>
      </c>
      <c r="X34" s="158"/>
      <c r="Y34" s="91"/>
      <c r="Z34" s="91"/>
      <c r="AA34" s="309"/>
      <c r="AB34" s="309"/>
      <c r="AC34" s="309"/>
      <c r="AD34" s="309"/>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row>
    <row r="35" spans="1:56" s="92" customFormat="1" ht="6.9" customHeight="1">
      <c r="A35" s="156"/>
      <c r="B35" s="156"/>
      <c r="C35" s="163"/>
      <c r="D35" s="123" t="s">
        <v>241</v>
      </c>
      <c r="E35" s="164"/>
      <c r="F35" s="164"/>
      <c r="G35" s="164"/>
      <c r="H35" s="164"/>
      <c r="I35" s="164"/>
      <c r="J35" s="164"/>
      <c r="K35" s="164"/>
      <c r="L35" s="164"/>
      <c r="M35" s="164"/>
      <c r="N35" s="164"/>
      <c r="O35" s="164"/>
      <c r="P35" s="164"/>
      <c r="Q35" s="165"/>
      <c r="R35" s="281">
        <f>+AA25</f>
        <v>114846621</v>
      </c>
      <c r="S35" s="279">
        <f>+T35-R35</f>
        <v>-8657711.8100000024</v>
      </c>
      <c r="T35" s="282">
        <f>+AB25</f>
        <v>106188909.19</v>
      </c>
      <c r="U35" s="281">
        <f t="shared" ref="U35:V35" si="8">+AC25</f>
        <v>104694867.17999999</v>
      </c>
      <c r="V35" s="281">
        <f t="shared" si="8"/>
        <v>104694867.17999999</v>
      </c>
      <c r="W35" s="282">
        <f>SUM(T35-U35)</f>
        <v>1494042.0100000054</v>
      </c>
      <c r="X35" s="158"/>
      <c r="Y35" s="91"/>
      <c r="Z35" s="91"/>
      <c r="AA35" s="309"/>
      <c r="AB35" s="309"/>
      <c r="AC35" s="309"/>
      <c r="AD35" s="309"/>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row>
    <row r="36" spans="1:56" s="92" customFormat="1" ht="6.9" customHeight="1">
      <c r="A36" s="156"/>
      <c r="B36" s="156"/>
      <c r="C36" s="163"/>
      <c r="D36" s="123" t="s">
        <v>242</v>
      </c>
      <c r="E36" s="164"/>
      <c r="F36" s="164"/>
      <c r="G36" s="164"/>
      <c r="H36" s="164"/>
      <c r="I36" s="164"/>
      <c r="J36" s="164"/>
      <c r="K36" s="164"/>
      <c r="L36" s="164"/>
      <c r="M36" s="164"/>
      <c r="N36" s="164"/>
      <c r="O36" s="164"/>
      <c r="P36" s="164"/>
      <c r="Q36" s="165"/>
      <c r="R36" s="281"/>
      <c r="S36" s="281"/>
      <c r="T36" s="282">
        <v>0</v>
      </c>
      <c r="U36" s="281"/>
      <c r="V36" s="281"/>
      <c r="W36" s="282">
        <f>SUM(T36-U36)</f>
        <v>0</v>
      </c>
      <c r="X36" s="158"/>
      <c r="Y36" s="91"/>
      <c r="Z36" s="91"/>
      <c r="AA36" s="309"/>
      <c r="AB36" s="309"/>
      <c r="AC36" s="309"/>
      <c r="AD36" s="309"/>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row>
    <row r="37" spans="1:56" s="92" customFormat="1" ht="6.9" customHeight="1">
      <c r="A37" s="156"/>
      <c r="B37" s="156"/>
      <c r="C37" s="163"/>
      <c r="D37" s="156"/>
      <c r="E37" s="156"/>
      <c r="F37" s="156"/>
      <c r="G37" s="156"/>
      <c r="H37" s="156"/>
      <c r="I37" s="156"/>
      <c r="J37" s="156"/>
      <c r="K37" s="156"/>
      <c r="L37" s="156"/>
      <c r="M37" s="156"/>
      <c r="N37" s="156"/>
      <c r="O37" s="156"/>
      <c r="P37" s="156"/>
      <c r="Q37" s="156"/>
      <c r="R37" s="277"/>
      <c r="S37" s="277"/>
      <c r="T37" s="278"/>
      <c r="U37" s="277"/>
      <c r="V37" s="277"/>
      <c r="W37" s="278"/>
      <c r="X37" s="158"/>
      <c r="Y37" s="91"/>
      <c r="Z37" s="91"/>
      <c r="AA37" s="309"/>
      <c r="AB37" s="309"/>
      <c r="AC37" s="309"/>
      <c r="AD37" s="309"/>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row>
    <row r="38" spans="1:56" s="92" customFormat="1" ht="6.9" customHeight="1">
      <c r="A38" s="156"/>
      <c r="B38" s="156"/>
      <c r="C38" s="162" t="s">
        <v>41</v>
      </c>
      <c r="D38" s="160"/>
      <c r="E38" s="160"/>
      <c r="F38" s="160"/>
      <c r="G38" s="160"/>
      <c r="H38" s="160"/>
      <c r="I38" s="160"/>
      <c r="J38" s="160"/>
      <c r="K38" s="160"/>
      <c r="L38" s="160"/>
      <c r="M38" s="160"/>
      <c r="N38" s="160"/>
      <c r="O38" s="160"/>
      <c r="P38" s="160"/>
      <c r="Q38" s="160"/>
      <c r="R38" s="276">
        <f>SUM(R40+R41)</f>
        <v>14532027</v>
      </c>
      <c r="S38" s="276">
        <f>SUM(S40+S41)</f>
        <v>8684.730000000447</v>
      </c>
      <c r="T38" s="275">
        <f>SUM(R38+S38)</f>
        <v>14540711.73</v>
      </c>
      <c r="U38" s="276">
        <f>SUM(U40+U41)</f>
        <v>14540711.73</v>
      </c>
      <c r="V38" s="276">
        <f>SUM(V40+V41)</f>
        <v>14540711.73</v>
      </c>
      <c r="W38" s="275">
        <f>SUM(T38-U38)</f>
        <v>0</v>
      </c>
      <c r="X38" s="158"/>
      <c r="Y38" s="91"/>
      <c r="Z38" s="91"/>
      <c r="AA38" s="309"/>
      <c r="AB38" s="309"/>
      <c r="AC38" s="309"/>
      <c r="AD38" s="309"/>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row>
    <row r="39" spans="1:56" s="92" customFormat="1" ht="6.9" customHeight="1">
      <c r="A39" s="156"/>
      <c r="B39" s="156"/>
      <c r="C39" s="163"/>
      <c r="D39" s="156"/>
      <c r="E39" s="156"/>
      <c r="F39" s="156"/>
      <c r="G39" s="156"/>
      <c r="H39" s="156"/>
      <c r="I39" s="156"/>
      <c r="J39" s="156"/>
      <c r="K39" s="156"/>
      <c r="L39" s="156"/>
      <c r="M39" s="156"/>
      <c r="N39" s="156"/>
      <c r="O39" s="156"/>
      <c r="P39" s="156"/>
      <c r="Q39" s="156"/>
      <c r="R39" s="277"/>
      <c r="S39" s="277"/>
      <c r="T39" s="278"/>
      <c r="U39" s="277"/>
      <c r="V39" s="277"/>
      <c r="W39" s="278"/>
      <c r="X39" s="158"/>
      <c r="Y39" s="91"/>
      <c r="Z39" s="91"/>
      <c r="AA39" s="309"/>
      <c r="AB39" s="309"/>
      <c r="AC39" s="309"/>
      <c r="AD39" s="309"/>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row>
    <row r="40" spans="1:56" s="92" customFormat="1" ht="6.9" customHeight="1">
      <c r="A40" s="156"/>
      <c r="B40" s="156"/>
      <c r="C40" s="163"/>
      <c r="D40" s="122" t="s">
        <v>243</v>
      </c>
      <c r="E40" s="160"/>
      <c r="F40" s="160"/>
      <c r="G40" s="160"/>
      <c r="H40" s="160"/>
      <c r="I40" s="160"/>
      <c r="J40" s="160"/>
      <c r="K40" s="160"/>
      <c r="L40" s="160"/>
      <c r="M40" s="160"/>
      <c r="N40" s="160"/>
      <c r="O40" s="160"/>
      <c r="P40" s="160"/>
      <c r="Q40" s="160"/>
      <c r="R40" s="279"/>
      <c r="S40" s="279"/>
      <c r="T40" s="280">
        <v>0</v>
      </c>
      <c r="U40" s="279"/>
      <c r="V40" s="279"/>
      <c r="W40" s="280">
        <f>SUM(T40-U40)</f>
        <v>0</v>
      </c>
      <c r="X40" s="158"/>
      <c r="Y40" s="91"/>
      <c r="Z40" s="91"/>
      <c r="AA40" s="309"/>
      <c r="AB40" s="309"/>
      <c r="AC40" s="309"/>
      <c r="AD40" s="309"/>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row>
    <row r="41" spans="1:56" s="92" customFormat="1" ht="6.9" customHeight="1">
      <c r="A41" s="156"/>
      <c r="B41" s="156"/>
      <c r="C41" s="163"/>
      <c r="D41" s="123" t="s">
        <v>42</v>
      </c>
      <c r="E41" s="164"/>
      <c r="F41" s="164"/>
      <c r="G41" s="164"/>
      <c r="H41" s="164"/>
      <c r="I41" s="164"/>
      <c r="J41" s="164"/>
      <c r="K41" s="164"/>
      <c r="L41" s="164"/>
      <c r="M41" s="164"/>
      <c r="N41" s="164"/>
      <c r="O41" s="164"/>
      <c r="P41" s="164"/>
      <c r="Q41" s="164"/>
      <c r="R41" s="281">
        <f>+AA24</f>
        <v>14532027</v>
      </c>
      <c r="S41" s="279">
        <f>+T41-R41</f>
        <v>8684.730000000447</v>
      </c>
      <c r="T41" s="282">
        <f>+AB24</f>
        <v>14540711.73</v>
      </c>
      <c r="U41" s="279">
        <f t="shared" ref="U41:V41" si="9">+AC24</f>
        <v>14540711.73</v>
      </c>
      <c r="V41" s="279">
        <f t="shared" si="9"/>
        <v>14540711.73</v>
      </c>
      <c r="W41" s="282">
        <f>SUM(T41-U41)</f>
        <v>0</v>
      </c>
      <c r="X41" s="158"/>
      <c r="Y41" s="91"/>
      <c r="Z41" s="91"/>
      <c r="AA41" s="309"/>
      <c r="AB41" s="309"/>
      <c r="AC41" s="309"/>
      <c r="AD41" s="309"/>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row>
    <row r="42" spans="1:56" s="92" customFormat="1" ht="6.9" customHeight="1">
      <c r="A42" s="156"/>
      <c r="B42" s="156"/>
      <c r="C42" s="163"/>
      <c r="D42" s="156"/>
      <c r="E42" s="156"/>
      <c r="F42" s="156"/>
      <c r="G42" s="156"/>
      <c r="H42" s="156"/>
      <c r="I42" s="156"/>
      <c r="J42" s="156"/>
      <c r="K42" s="156"/>
      <c r="L42" s="156"/>
      <c r="M42" s="156"/>
      <c r="N42" s="156"/>
      <c r="O42" s="156"/>
      <c r="P42" s="156"/>
      <c r="Q42" s="156"/>
      <c r="R42" s="277"/>
      <c r="S42" s="277"/>
      <c r="T42" s="278"/>
      <c r="U42" s="277"/>
      <c r="V42" s="277"/>
      <c r="W42" s="278"/>
      <c r="X42" s="158"/>
      <c r="Y42" s="91"/>
      <c r="Z42" s="91"/>
      <c r="AA42" s="309"/>
      <c r="AB42" s="309"/>
      <c r="AC42" s="309"/>
      <c r="AD42" s="309"/>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row>
    <row r="43" spans="1:56" s="92" customFormat="1" ht="6.9" customHeight="1">
      <c r="A43" s="156"/>
      <c r="B43" s="156"/>
      <c r="C43" s="162" t="s">
        <v>43</v>
      </c>
      <c r="D43" s="160"/>
      <c r="E43" s="160"/>
      <c r="F43" s="160"/>
      <c r="G43" s="160"/>
      <c r="H43" s="160"/>
      <c r="I43" s="160"/>
      <c r="J43" s="160"/>
      <c r="K43" s="160"/>
      <c r="L43" s="160"/>
      <c r="M43" s="160"/>
      <c r="N43" s="160"/>
      <c r="O43" s="160"/>
      <c r="P43" s="160"/>
      <c r="Q43" s="160"/>
      <c r="R43" s="276">
        <f>SUM(R45+R46+R47+R48)</f>
        <v>0</v>
      </c>
      <c r="S43" s="276">
        <f>SUM(S45+S46+S47+S48)</f>
        <v>0</v>
      </c>
      <c r="T43" s="275">
        <f>SUM(R43+S43)</f>
        <v>0</v>
      </c>
      <c r="U43" s="276">
        <f>SUM(U45+U46+U47+U48)</f>
        <v>0</v>
      </c>
      <c r="V43" s="276">
        <f>SUM(V45+V46+V47+V48)</f>
        <v>0</v>
      </c>
      <c r="W43" s="275">
        <f>SUM(T43-U43)</f>
        <v>0</v>
      </c>
      <c r="X43" s="158"/>
      <c r="Y43" s="91"/>
      <c r="Z43" s="91"/>
      <c r="AA43" s="309"/>
      <c r="AB43" s="309"/>
      <c r="AC43" s="309"/>
      <c r="AD43" s="309"/>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row>
    <row r="44" spans="1:56" s="92" customFormat="1" ht="6.9" customHeight="1">
      <c r="A44" s="156"/>
      <c r="B44" s="156"/>
      <c r="C44" s="163"/>
      <c r="D44" s="156"/>
      <c r="E44" s="156"/>
      <c r="F44" s="156"/>
      <c r="G44" s="156"/>
      <c r="H44" s="156"/>
      <c r="I44" s="156"/>
      <c r="J44" s="156"/>
      <c r="K44" s="156"/>
      <c r="L44" s="156"/>
      <c r="M44" s="156"/>
      <c r="N44" s="156"/>
      <c r="O44" s="156"/>
      <c r="P44" s="156"/>
      <c r="Q44" s="156"/>
      <c r="R44" s="277"/>
      <c r="S44" s="277"/>
      <c r="T44" s="278"/>
      <c r="U44" s="277"/>
      <c r="V44" s="277"/>
      <c r="W44" s="278"/>
      <c r="X44" s="158"/>
      <c r="Y44" s="91"/>
      <c r="Z44" s="91"/>
      <c r="AA44" s="309"/>
      <c r="AB44" s="309"/>
      <c r="AC44" s="309"/>
      <c r="AD44" s="309"/>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row>
    <row r="45" spans="1:56" s="92" customFormat="1" ht="6.9" customHeight="1">
      <c r="A45" s="156"/>
      <c r="B45" s="156"/>
      <c r="C45" s="163"/>
      <c r="D45" s="122" t="s">
        <v>185</v>
      </c>
      <c r="E45" s="160"/>
      <c r="F45" s="160"/>
      <c r="G45" s="160"/>
      <c r="H45" s="160"/>
      <c r="I45" s="160"/>
      <c r="J45" s="160"/>
      <c r="K45" s="160"/>
      <c r="L45" s="160"/>
      <c r="M45" s="160"/>
      <c r="N45" s="160"/>
      <c r="O45" s="160"/>
      <c r="P45" s="160"/>
      <c r="Q45" s="160"/>
      <c r="R45" s="279"/>
      <c r="S45" s="279"/>
      <c r="T45" s="280">
        <f>SUM(R45+S45)</f>
        <v>0</v>
      </c>
      <c r="U45" s="279"/>
      <c r="V45" s="279"/>
      <c r="W45" s="280">
        <f>SUM(T45-U45)</f>
        <v>0</v>
      </c>
      <c r="X45" s="158"/>
      <c r="Y45" s="91"/>
      <c r="Z45" s="91"/>
      <c r="AA45" s="309"/>
      <c r="AB45" s="309"/>
      <c r="AC45" s="309"/>
      <c r="AD45" s="309"/>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row>
    <row r="46" spans="1:56" s="92" customFormat="1" ht="6.9" customHeight="1">
      <c r="A46" s="156"/>
      <c r="B46" s="156"/>
      <c r="C46" s="163"/>
      <c r="D46" s="123" t="s">
        <v>244</v>
      </c>
      <c r="E46" s="164"/>
      <c r="F46" s="164"/>
      <c r="G46" s="164"/>
      <c r="H46" s="164"/>
      <c r="I46" s="164"/>
      <c r="J46" s="164"/>
      <c r="K46" s="164"/>
      <c r="L46" s="164"/>
      <c r="M46" s="164"/>
      <c r="N46" s="164"/>
      <c r="O46" s="164"/>
      <c r="P46" s="164"/>
      <c r="Q46" s="164"/>
      <c r="R46" s="281"/>
      <c r="S46" s="281"/>
      <c r="T46" s="282">
        <f>SUM(R46+S46)</f>
        <v>0</v>
      </c>
      <c r="U46" s="281"/>
      <c r="V46" s="281"/>
      <c r="W46" s="282">
        <f>SUM(T46-U46)</f>
        <v>0</v>
      </c>
      <c r="X46" s="158"/>
      <c r="Y46" s="91"/>
      <c r="Z46" s="91"/>
      <c r="AA46" s="309"/>
      <c r="AB46" s="309"/>
      <c r="AC46" s="309"/>
      <c r="AD46" s="309"/>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row>
    <row r="47" spans="1:56" s="92" customFormat="1" ht="6.9" customHeight="1">
      <c r="A47" s="156"/>
      <c r="B47" s="156"/>
      <c r="C47" s="163"/>
      <c r="D47" s="123" t="s">
        <v>245</v>
      </c>
      <c r="E47" s="164"/>
      <c r="F47" s="164"/>
      <c r="G47" s="164"/>
      <c r="H47" s="164"/>
      <c r="I47" s="164"/>
      <c r="J47" s="164"/>
      <c r="K47" s="164"/>
      <c r="L47" s="164"/>
      <c r="M47" s="164"/>
      <c r="N47" s="164"/>
      <c r="O47" s="164"/>
      <c r="P47" s="164"/>
      <c r="Q47" s="165"/>
      <c r="R47" s="281"/>
      <c r="S47" s="281"/>
      <c r="T47" s="282">
        <f>SUM(R47+S47)</f>
        <v>0</v>
      </c>
      <c r="U47" s="281"/>
      <c r="V47" s="281"/>
      <c r="W47" s="282">
        <f>SUM(T47-U47)</f>
        <v>0</v>
      </c>
      <c r="X47" s="158"/>
      <c r="Y47" s="91"/>
      <c r="Z47" s="91"/>
      <c r="AA47" s="309"/>
      <c r="AB47" s="309"/>
      <c r="AC47" s="309"/>
      <c r="AD47" s="309"/>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row>
    <row r="48" spans="1:56" s="92" customFormat="1" ht="6.9" customHeight="1">
      <c r="A48" s="156"/>
      <c r="B48" s="156"/>
      <c r="C48" s="163"/>
      <c r="D48" s="123" t="s">
        <v>246</v>
      </c>
      <c r="E48" s="164"/>
      <c r="F48" s="164"/>
      <c r="G48" s="164"/>
      <c r="H48" s="164"/>
      <c r="I48" s="164"/>
      <c r="J48" s="164"/>
      <c r="K48" s="164"/>
      <c r="L48" s="164"/>
      <c r="M48" s="164"/>
      <c r="N48" s="164"/>
      <c r="O48" s="164"/>
      <c r="P48" s="164"/>
      <c r="Q48" s="165"/>
      <c r="R48" s="281"/>
      <c r="S48" s="281"/>
      <c r="T48" s="282">
        <f>SUM(R48+S48)</f>
        <v>0</v>
      </c>
      <c r="U48" s="281"/>
      <c r="V48" s="281"/>
      <c r="W48" s="282">
        <f>SUM(T48-U48)</f>
        <v>0</v>
      </c>
      <c r="X48" s="158"/>
      <c r="Y48" s="91"/>
      <c r="Z48" s="91"/>
      <c r="AA48" s="309"/>
      <c r="AB48" s="309"/>
      <c r="AC48" s="309"/>
      <c r="AD48" s="309"/>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row>
    <row r="49" spans="1:56" s="92" customFormat="1" ht="6.9" customHeight="1">
      <c r="A49" s="156"/>
      <c r="B49" s="156"/>
      <c r="C49" s="163"/>
      <c r="D49" s="156"/>
      <c r="E49" s="156"/>
      <c r="F49" s="156"/>
      <c r="G49" s="156"/>
      <c r="H49" s="156"/>
      <c r="I49" s="156"/>
      <c r="J49" s="156"/>
      <c r="K49" s="156"/>
      <c r="L49" s="156"/>
      <c r="M49" s="156"/>
      <c r="N49" s="156"/>
      <c r="O49" s="156"/>
      <c r="P49" s="156"/>
      <c r="Q49" s="156"/>
      <c r="R49" s="277"/>
      <c r="S49" s="277"/>
      <c r="T49" s="278"/>
      <c r="U49" s="277"/>
      <c r="V49" s="277"/>
      <c r="W49" s="278"/>
      <c r="X49" s="158"/>
      <c r="Y49" s="91"/>
      <c r="Z49" s="91"/>
      <c r="AA49" s="309"/>
      <c r="AB49" s="309"/>
      <c r="AC49" s="309"/>
      <c r="AD49" s="309"/>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row>
    <row r="50" spans="1:56" s="92" customFormat="1" ht="6.9" customHeight="1">
      <c r="A50" s="156"/>
      <c r="B50" s="156"/>
      <c r="C50" s="162" t="s">
        <v>44</v>
      </c>
      <c r="D50" s="160"/>
      <c r="E50" s="160"/>
      <c r="F50" s="160"/>
      <c r="G50" s="160"/>
      <c r="H50" s="160"/>
      <c r="I50" s="160"/>
      <c r="J50" s="160"/>
      <c r="K50" s="160"/>
      <c r="L50" s="160"/>
      <c r="M50" s="160"/>
      <c r="N50" s="160"/>
      <c r="O50" s="160"/>
      <c r="P50" s="160"/>
      <c r="Q50" s="160"/>
      <c r="R50" s="276">
        <f>SUM(R52)</f>
        <v>0</v>
      </c>
      <c r="S50" s="276">
        <f>SUM(S52)</f>
        <v>0</v>
      </c>
      <c r="T50" s="275">
        <f>SUM(R50+S50)</f>
        <v>0</v>
      </c>
      <c r="U50" s="276">
        <f>SUM(U52)</f>
        <v>0</v>
      </c>
      <c r="V50" s="276">
        <f>SUM(V52)</f>
        <v>0</v>
      </c>
      <c r="W50" s="275">
        <f>SUM(T50-U50)</f>
        <v>0</v>
      </c>
      <c r="X50" s="158"/>
      <c r="Y50" s="91"/>
      <c r="Z50" s="91"/>
      <c r="AA50" s="309"/>
      <c r="AB50" s="309"/>
      <c r="AC50" s="309"/>
      <c r="AD50" s="309"/>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row>
    <row r="51" spans="1:56" s="92" customFormat="1" ht="6.9" customHeight="1">
      <c r="A51" s="156"/>
      <c r="B51" s="156"/>
      <c r="C51" s="163"/>
      <c r="D51" s="156"/>
      <c r="E51" s="156"/>
      <c r="F51" s="156"/>
      <c r="G51" s="156"/>
      <c r="H51" s="156"/>
      <c r="I51" s="156"/>
      <c r="J51" s="156"/>
      <c r="K51" s="156"/>
      <c r="L51" s="156"/>
      <c r="M51" s="156"/>
      <c r="N51" s="156"/>
      <c r="O51" s="156"/>
      <c r="P51" s="156"/>
      <c r="Q51" s="156"/>
      <c r="R51" s="277"/>
      <c r="S51" s="277"/>
      <c r="T51" s="278"/>
      <c r="U51" s="277"/>
      <c r="V51" s="277"/>
      <c r="W51" s="278"/>
      <c r="X51" s="158"/>
      <c r="Y51" s="91"/>
      <c r="Z51" s="91"/>
      <c r="AA51" s="309"/>
      <c r="AB51" s="309"/>
      <c r="AC51" s="309"/>
      <c r="AD51" s="309"/>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row>
    <row r="52" spans="1:56" s="92" customFormat="1" ht="6.9" customHeight="1">
      <c r="A52" s="156"/>
      <c r="B52" s="156"/>
      <c r="C52" s="163"/>
      <c r="D52" s="122" t="s">
        <v>45</v>
      </c>
      <c r="E52" s="160"/>
      <c r="F52" s="160"/>
      <c r="G52" s="160"/>
      <c r="H52" s="160"/>
      <c r="I52" s="160"/>
      <c r="J52" s="160"/>
      <c r="K52" s="160"/>
      <c r="L52" s="160"/>
      <c r="M52" s="160"/>
      <c r="N52" s="160"/>
      <c r="O52" s="160"/>
      <c r="P52" s="160"/>
      <c r="Q52" s="160"/>
      <c r="R52" s="279"/>
      <c r="S52" s="279"/>
      <c r="T52" s="280">
        <f>SUM(R52+S52)</f>
        <v>0</v>
      </c>
      <c r="U52" s="279"/>
      <c r="V52" s="279"/>
      <c r="W52" s="280">
        <f>SUM(T52-U52)</f>
        <v>0</v>
      </c>
      <c r="X52" s="158"/>
      <c r="Y52" s="91"/>
      <c r="Z52" s="91"/>
      <c r="AA52" s="309"/>
      <c r="AB52" s="309"/>
      <c r="AC52" s="309"/>
      <c r="AD52" s="309"/>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row>
    <row r="53" spans="1:56" s="92" customFormat="1" ht="6.9" customHeight="1">
      <c r="A53" s="156"/>
      <c r="B53" s="156"/>
      <c r="C53" s="163"/>
      <c r="D53" s="163"/>
      <c r="E53" s="156"/>
      <c r="F53" s="156"/>
      <c r="G53" s="156"/>
      <c r="H53" s="156"/>
      <c r="I53" s="156"/>
      <c r="J53" s="156"/>
      <c r="K53" s="156"/>
      <c r="L53" s="156"/>
      <c r="M53" s="156"/>
      <c r="N53" s="156"/>
      <c r="O53" s="156"/>
      <c r="P53" s="156"/>
      <c r="Q53" s="156"/>
      <c r="R53" s="277"/>
      <c r="S53" s="277"/>
      <c r="T53" s="278"/>
      <c r="U53" s="277"/>
      <c r="V53" s="277"/>
      <c r="W53" s="278"/>
      <c r="X53" s="158"/>
      <c r="Y53" s="91"/>
      <c r="Z53" s="91"/>
      <c r="AA53" s="309"/>
      <c r="AB53" s="309"/>
      <c r="AC53" s="309"/>
      <c r="AD53" s="309"/>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row>
    <row r="54" spans="1:56" s="92" customFormat="1" ht="6.9" customHeight="1">
      <c r="A54" s="156"/>
      <c r="B54" s="159" t="s">
        <v>247</v>
      </c>
      <c r="C54" s="122"/>
      <c r="D54" s="122"/>
      <c r="E54" s="160"/>
      <c r="F54" s="160"/>
      <c r="G54" s="160"/>
      <c r="H54" s="160"/>
      <c r="I54" s="160"/>
      <c r="J54" s="160"/>
      <c r="K54" s="160"/>
      <c r="L54" s="160"/>
      <c r="M54" s="160"/>
      <c r="N54" s="160"/>
      <c r="O54" s="160"/>
      <c r="P54" s="160"/>
      <c r="Q54" s="160"/>
      <c r="R54" s="283"/>
      <c r="S54" s="283"/>
      <c r="T54" s="275">
        <f>SUM(R54+S54)</f>
        <v>0</v>
      </c>
      <c r="U54" s="283"/>
      <c r="V54" s="283"/>
      <c r="W54" s="275">
        <f>SUM(T54-U54)</f>
        <v>0</v>
      </c>
      <c r="X54" s="158"/>
      <c r="Y54" s="91"/>
      <c r="Z54" s="91"/>
      <c r="AA54" s="309"/>
      <c r="AB54" s="309"/>
      <c r="AC54" s="309"/>
      <c r="AD54" s="309"/>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row>
    <row r="55" spans="1:56" s="92" customFormat="1" ht="6.9" customHeight="1">
      <c r="A55" s="156"/>
      <c r="B55" s="166"/>
      <c r="C55" s="163"/>
      <c r="D55" s="163"/>
      <c r="E55" s="156"/>
      <c r="F55" s="156"/>
      <c r="G55" s="156"/>
      <c r="H55" s="156"/>
      <c r="I55" s="156"/>
      <c r="J55" s="156"/>
      <c r="K55" s="156"/>
      <c r="L55" s="156"/>
      <c r="M55" s="156"/>
      <c r="N55" s="156"/>
      <c r="O55" s="156"/>
      <c r="P55" s="156"/>
      <c r="Q55" s="156"/>
      <c r="R55" s="277"/>
      <c r="S55" s="277"/>
      <c r="T55" s="278"/>
      <c r="U55" s="277"/>
      <c r="V55" s="277"/>
      <c r="W55" s="278"/>
      <c r="X55" s="158"/>
      <c r="Y55" s="91"/>
      <c r="Z55" s="91"/>
      <c r="AA55" s="309"/>
      <c r="AB55" s="309"/>
      <c r="AC55" s="309"/>
      <c r="AD55" s="309"/>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row>
    <row r="56" spans="1:56" s="92" customFormat="1" ht="6.9" customHeight="1">
      <c r="A56" s="156"/>
      <c r="B56" s="159" t="s">
        <v>248</v>
      </c>
      <c r="C56" s="122"/>
      <c r="D56" s="122"/>
      <c r="E56" s="160"/>
      <c r="F56" s="160"/>
      <c r="G56" s="160"/>
      <c r="H56" s="160"/>
      <c r="I56" s="160"/>
      <c r="J56" s="160"/>
      <c r="K56" s="160"/>
      <c r="L56" s="160"/>
      <c r="M56" s="160"/>
      <c r="N56" s="160"/>
      <c r="O56" s="160"/>
      <c r="P56" s="160"/>
      <c r="Q56" s="160"/>
      <c r="R56" s="283"/>
      <c r="S56" s="283"/>
      <c r="T56" s="275">
        <f>SUM(R56+S56)</f>
        <v>0</v>
      </c>
      <c r="U56" s="283"/>
      <c r="V56" s="283"/>
      <c r="W56" s="275">
        <f>SUM(T56-U56)</f>
        <v>0</v>
      </c>
      <c r="X56" s="158"/>
      <c r="Y56" s="91"/>
      <c r="Z56" s="91"/>
      <c r="AA56" s="309"/>
      <c r="AB56" s="309"/>
      <c r="AC56" s="309"/>
      <c r="AD56" s="309"/>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row>
    <row r="57" spans="1:56" s="92" customFormat="1" ht="6.9" customHeight="1">
      <c r="A57" s="156"/>
      <c r="B57" s="156"/>
      <c r="C57" s="156"/>
      <c r="D57" s="156"/>
      <c r="E57" s="156"/>
      <c r="F57" s="156"/>
      <c r="G57" s="156"/>
      <c r="H57" s="156"/>
      <c r="I57" s="156"/>
      <c r="J57" s="156"/>
      <c r="K57" s="156"/>
      <c r="L57" s="156"/>
      <c r="M57" s="156"/>
      <c r="N57" s="156"/>
      <c r="O57" s="156"/>
      <c r="P57" s="156"/>
      <c r="Q57" s="157"/>
      <c r="R57" s="274"/>
      <c r="S57" s="274"/>
      <c r="T57" s="274"/>
      <c r="U57" s="274"/>
      <c r="V57" s="274"/>
      <c r="W57" s="274"/>
      <c r="X57" s="158"/>
      <c r="Y57" s="91"/>
      <c r="Z57" s="91"/>
      <c r="AA57" s="309"/>
      <c r="AB57" s="309"/>
      <c r="AC57" s="309"/>
      <c r="AD57" s="309"/>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row>
    <row r="58" spans="1:56" s="92" customFormat="1" ht="6.9" customHeight="1">
      <c r="A58" s="156"/>
      <c r="B58" s="159" t="s">
        <v>249</v>
      </c>
      <c r="C58" s="160"/>
      <c r="D58" s="160"/>
      <c r="E58" s="160"/>
      <c r="F58" s="160"/>
      <c r="G58" s="160"/>
      <c r="H58" s="160"/>
      <c r="I58" s="160"/>
      <c r="J58" s="160"/>
      <c r="K58" s="160"/>
      <c r="L58" s="160"/>
      <c r="M58" s="160"/>
      <c r="N58" s="160"/>
      <c r="O58" s="160"/>
      <c r="P58" s="160"/>
      <c r="Q58" s="161"/>
      <c r="R58" s="283"/>
      <c r="S58" s="283"/>
      <c r="T58" s="275">
        <f>SUM(R58+S58)</f>
        <v>0</v>
      </c>
      <c r="U58" s="283"/>
      <c r="V58" s="283"/>
      <c r="W58" s="275">
        <f>SUM(T58-U58)</f>
        <v>0</v>
      </c>
      <c r="X58" s="158"/>
      <c r="Y58" s="91"/>
      <c r="Z58" s="91"/>
      <c r="AA58" s="309"/>
      <c r="AB58" s="309"/>
      <c r="AC58" s="309"/>
      <c r="AD58" s="309"/>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row>
    <row r="59" spans="1:56" s="92" customFormat="1" ht="6.9" customHeight="1">
      <c r="A59" s="156"/>
      <c r="B59" s="156"/>
      <c r="C59" s="156"/>
      <c r="D59" s="156"/>
      <c r="E59" s="156"/>
      <c r="F59" s="156"/>
      <c r="G59" s="156"/>
      <c r="H59" s="156"/>
      <c r="I59" s="156"/>
      <c r="J59" s="156"/>
      <c r="K59" s="156"/>
      <c r="L59" s="156"/>
      <c r="M59" s="156"/>
      <c r="N59" s="156"/>
      <c r="O59" s="156"/>
      <c r="P59" s="156"/>
      <c r="Q59" s="157"/>
      <c r="R59" s="274"/>
      <c r="S59" s="274"/>
      <c r="T59" s="274"/>
      <c r="U59" s="274"/>
      <c r="V59" s="274"/>
      <c r="W59" s="274"/>
      <c r="X59" s="158"/>
      <c r="Y59" s="91"/>
      <c r="Z59" s="91"/>
      <c r="AA59" s="309"/>
      <c r="AB59" s="309"/>
      <c r="AC59" s="309"/>
      <c r="AD59" s="309"/>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row>
    <row r="60" spans="1:56" s="92" customFormat="1" ht="6.9" customHeight="1" thickBot="1">
      <c r="A60" s="156"/>
      <c r="B60" s="156"/>
      <c r="C60" s="156"/>
      <c r="D60" s="156"/>
      <c r="E60" s="156"/>
      <c r="F60" s="156"/>
      <c r="G60" s="156"/>
      <c r="H60" s="156"/>
      <c r="I60" s="156"/>
      <c r="J60" s="156"/>
      <c r="K60" s="156"/>
      <c r="L60" s="156"/>
      <c r="M60" s="156"/>
      <c r="N60" s="156"/>
      <c r="O60" s="156"/>
      <c r="P60" s="156"/>
      <c r="Q60" s="157"/>
      <c r="R60" s="274"/>
      <c r="S60" s="274"/>
      <c r="T60" s="274"/>
      <c r="U60" s="274"/>
      <c r="V60" s="274"/>
      <c r="W60" s="274"/>
      <c r="X60" s="158"/>
      <c r="Y60" s="91"/>
      <c r="Z60" s="91"/>
      <c r="AA60" s="309"/>
      <c r="AB60" s="309"/>
      <c r="AC60" s="309"/>
      <c r="AD60" s="309"/>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row>
    <row r="61" spans="1:56" s="92" customFormat="1" ht="6.9" customHeight="1" thickTop="1">
      <c r="A61" s="167"/>
      <c r="B61" s="168" t="s">
        <v>148</v>
      </c>
      <c r="C61" s="169"/>
      <c r="D61" s="169"/>
      <c r="E61" s="169"/>
      <c r="F61" s="169"/>
      <c r="G61" s="169"/>
      <c r="H61" s="169"/>
      <c r="I61" s="169"/>
      <c r="J61" s="169"/>
      <c r="K61" s="169"/>
      <c r="L61" s="169"/>
      <c r="M61" s="169"/>
      <c r="N61" s="169"/>
      <c r="O61" s="169"/>
      <c r="P61" s="169"/>
      <c r="Q61" s="169"/>
      <c r="R61" s="284">
        <f>SUM(R14+R54+R56+R58)</f>
        <v>2526422164</v>
      </c>
      <c r="S61" s="284">
        <f>SUM(S14+S54+S56+S58)</f>
        <v>-3735032.5799996369</v>
      </c>
      <c r="T61" s="284">
        <f>SUM(R61+S61)</f>
        <v>2522687131.4200006</v>
      </c>
      <c r="U61" s="284">
        <f>SUM(U14+U54+U56+U58)</f>
        <v>2503707289.5999999</v>
      </c>
      <c r="V61" s="284">
        <f>SUM(V14+V54+V56+V58)</f>
        <v>2502419927.9699998</v>
      </c>
      <c r="W61" s="284">
        <f>SUM(T61-U61)</f>
        <v>18979841.820000648</v>
      </c>
      <c r="X61" s="170"/>
      <c r="Y61" s="91"/>
      <c r="Z61" s="91"/>
      <c r="AA61" s="309"/>
      <c r="AB61" s="309"/>
      <c r="AC61" s="309"/>
      <c r="AD61" s="309"/>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row>
    <row r="62" spans="1:56" s="92" customFormat="1" ht="6.9" customHeight="1">
      <c r="A62" s="156"/>
      <c r="B62" s="171"/>
      <c r="C62" s="172"/>
      <c r="D62" s="172"/>
      <c r="E62" s="172"/>
      <c r="F62" s="172"/>
      <c r="G62" s="172"/>
      <c r="H62" s="172"/>
      <c r="I62" s="172"/>
      <c r="J62" s="172"/>
      <c r="K62" s="172"/>
      <c r="L62" s="172"/>
      <c r="M62" s="172"/>
      <c r="N62" s="172"/>
      <c r="O62" s="172"/>
      <c r="P62" s="172"/>
      <c r="Q62" s="172"/>
      <c r="R62" s="285"/>
      <c r="S62" s="285"/>
      <c r="T62" s="285"/>
      <c r="U62" s="285"/>
      <c r="V62" s="285"/>
      <c r="W62" s="285"/>
      <c r="X62" s="173"/>
      <c r="Y62" s="91"/>
      <c r="Z62" s="91"/>
      <c r="AA62" s="309"/>
      <c r="AB62" s="309"/>
      <c r="AC62" s="309"/>
      <c r="AD62" s="309"/>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row>
    <row r="63" spans="1:56" s="92" customFormat="1" ht="6.9" customHeight="1">
      <c r="A63" s="156"/>
      <c r="B63" s="156"/>
      <c r="C63" s="156"/>
      <c r="D63" s="156"/>
      <c r="E63" s="156"/>
      <c r="F63" s="156"/>
      <c r="G63" s="156"/>
      <c r="H63" s="156"/>
      <c r="I63" s="156"/>
      <c r="J63" s="156"/>
      <c r="K63" s="156"/>
      <c r="L63" s="156"/>
      <c r="M63" s="156"/>
      <c r="N63" s="156"/>
      <c r="O63" s="156"/>
      <c r="P63" s="156"/>
      <c r="Q63" s="157"/>
      <c r="R63" s="286"/>
      <c r="S63" s="286"/>
      <c r="T63" s="287"/>
      <c r="U63" s="286"/>
      <c r="V63" s="286"/>
      <c r="W63" s="286"/>
      <c r="X63" s="174"/>
      <c r="Y63" s="91"/>
      <c r="Z63" s="91"/>
      <c r="AA63" s="309"/>
      <c r="AB63" s="309"/>
      <c r="AC63" s="309"/>
      <c r="AD63" s="309"/>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row>
    <row r="64" spans="1:56" s="92" customFormat="1" ht="6.9" customHeight="1">
      <c r="A64" s="156"/>
      <c r="B64" s="156"/>
      <c r="C64" s="329" t="s">
        <v>251</v>
      </c>
      <c r="D64" s="329"/>
      <c r="E64" s="329"/>
      <c r="F64" s="329"/>
      <c r="G64" s="329"/>
      <c r="H64" s="329"/>
      <c r="I64" s="332"/>
      <c r="J64" s="332"/>
      <c r="K64" s="332"/>
      <c r="L64" s="332"/>
      <c r="M64" s="332"/>
      <c r="N64" s="332"/>
      <c r="O64" s="332"/>
      <c r="P64" s="332"/>
      <c r="Q64" s="135"/>
      <c r="R64" s="266"/>
      <c r="S64" s="266" t="s">
        <v>253</v>
      </c>
      <c r="T64" s="267"/>
      <c r="U64" s="267"/>
      <c r="V64" s="267"/>
      <c r="W64" s="286"/>
      <c r="X64" s="174"/>
      <c r="Y64" s="91"/>
      <c r="Z64" s="91"/>
      <c r="AA64" s="309"/>
      <c r="AB64" s="309"/>
      <c r="AC64" s="309"/>
      <c r="AD64" s="309"/>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row>
    <row r="65" spans="1:56" s="92" customFormat="1" ht="6.9" customHeight="1">
      <c r="A65" s="156"/>
      <c r="B65" s="156"/>
      <c r="C65" s="118"/>
      <c r="D65" s="127"/>
      <c r="E65" s="110"/>
      <c r="F65" s="110"/>
      <c r="G65" s="110"/>
      <c r="H65" s="110"/>
      <c r="I65" s="329" t="s">
        <v>382</v>
      </c>
      <c r="J65" s="329"/>
      <c r="K65" s="329"/>
      <c r="L65" s="329"/>
      <c r="M65" s="329"/>
      <c r="N65" s="329"/>
      <c r="O65" s="329"/>
      <c r="P65" s="329"/>
      <c r="Q65" s="135"/>
      <c r="R65" s="266"/>
      <c r="S65" s="266"/>
      <c r="T65" s="346" t="s">
        <v>386</v>
      </c>
      <c r="U65" s="346"/>
      <c r="V65" s="346"/>
      <c r="W65" s="286"/>
      <c r="X65" s="174"/>
      <c r="Y65" s="91"/>
      <c r="Z65" s="91"/>
      <c r="AA65" s="309"/>
      <c r="AB65" s="309"/>
      <c r="AC65" s="309"/>
      <c r="AD65" s="309"/>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row>
    <row r="66" spans="1:56" s="92" customFormat="1" ht="6.9" customHeight="1">
      <c r="A66" s="156"/>
      <c r="B66" s="156"/>
      <c r="C66" s="156"/>
      <c r="D66" s="156"/>
      <c r="E66" s="156"/>
      <c r="F66" s="156"/>
      <c r="G66" s="156"/>
      <c r="H66" s="156"/>
      <c r="I66" s="329" t="s">
        <v>383</v>
      </c>
      <c r="J66" s="329"/>
      <c r="K66" s="329"/>
      <c r="L66" s="329"/>
      <c r="M66" s="329"/>
      <c r="N66" s="329"/>
      <c r="O66" s="329"/>
      <c r="P66" s="329"/>
      <c r="Q66" s="157"/>
      <c r="R66" s="286"/>
      <c r="S66" s="286"/>
      <c r="T66" s="345" t="s">
        <v>385</v>
      </c>
      <c r="U66" s="345"/>
      <c r="V66" s="345"/>
      <c r="W66" s="286"/>
      <c r="X66" s="174"/>
      <c r="Y66" s="91"/>
      <c r="Z66" s="91"/>
      <c r="AA66" s="309"/>
      <c r="AB66" s="309"/>
      <c r="AC66" s="309"/>
      <c r="AD66" s="309"/>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row>
    <row r="67" spans="1:56" s="92" customFormat="1" ht="6.9" customHeight="1">
      <c r="A67" s="156"/>
      <c r="B67" s="156"/>
      <c r="C67" s="156"/>
      <c r="D67" s="156"/>
      <c r="E67" s="156"/>
      <c r="F67" s="156"/>
      <c r="G67" s="156"/>
      <c r="H67" s="156"/>
      <c r="I67" s="156"/>
      <c r="J67" s="156"/>
      <c r="K67" s="156"/>
      <c r="L67" s="156"/>
      <c r="M67" s="156"/>
      <c r="N67" s="156"/>
      <c r="O67" s="156"/>
      <c r="P67" s="156"/>
      <c r="Q67" s="157"/>
      <c r="R67" s="286"/>
      <c r="S67" s="286"/>
      <c r="T67" s="287"/>
      <c r="U67" s="286"/>
      <c r="V67" s="286"/>
      <c r="W67" s="286"/>
      <c r="X67" s="174"/>
      <c r="Y67" s="91"/>
      <c r="Z67" s="91"/>
      <c r="AA67" s="309"/>
      <c r="AB67" s="309"/>
      <c r="AC67" s="309"/>
      <c r="AD67" s="309"/>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row>
    <row r="68" spans="1:56" s="92" customFormat="1" ht="6.9" customHeight="1">
      <c r="A68" s="85" t="s">
        <v>256</v>
      </c>
      <c r="B68" s="172"/>
      <c r="C68" s="172"/>
      <c r="D68" s="172"/>
      <c r="E68" s="172"/>
      <c r="F68" s="172"/>
      <c r="G68" s="172"/>
      <c r="H68" s="172"/>
      <c r="I68" s="172"/>
      <c r="J68" s="172"/>
      <c r="K68" s="172"/>
      <c r="L68" s="172"/>
      <c r="M68" s="172"/>
      <c r="N68" s="172"/>
      <c r="O68" s="172"/>
      <c r="P68" s="172"/>
      <c r="Q68" s="172"/>
      <c r="R68" s="288"/>
      <c r="S68" s="288"/>
      <c r="T68" s="289"/>
      <c r="U68" s="288"/>
      <c r="V68" s="288"/>
      <c r="W68" s="288"/>
      <c r="X68" s="175"/>
      <c r="Y68" s="91"/>
      <c r="Z68" s="91"/>
      <c r="AA68" s="309"/>
      <c r="AB68" s="309"/>
      <c r="AC68" s="309"/>
      <c r="AD68" s="309"/>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row>
    <row r="69" spans="1:56" s="92" customFormat="1" ht="6.9" customHeight="1">
      <c r="A69" s="176"/>
      <c r="B69" s="176"/>
      <c r="C69" s="176"/>
      <c r="D69" s="176"/>
      <c r="E69" s="176"/>
      <c r="F69" s="176"/>
      <c r="G69" s="176"/>
      <c r="H69" s="176"/>
      <c r="I69" s="176"/>
      <c r="J69" s="176"/>
      <c r="K69" s="176"/>
      <c r="L69" s="176"/>
      <c r="M69" s="176"/>
      <c r="N69" s="176"/>
      <c r="O69" s="176"/>
      <c r="P69" s="176"/>
      <c r="Q69" s="177"/>
      <c r="R69" s="277"/>
      <c r="S69" s="277"/>
      <c r="T69" s="277"/>
      <c r="U69" s="277"/>
      <c r="V69" s="277"/>
      <c r="W69" s="277"/>
      <c r="X69" s="178"/>
      <c r="Y69" s="94"/>
      <c r="Z69" s="91"/>
      <c r="AA69" s="309"/>
      <c r="AB69" s="309"/>
      <c r="AC69" s="309"/>
      <c r="AD69" s="309"/>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row>
    <row r="70" spans="1:56" s="92" customFormat="1" ht="6.9" customHeight="1">
      <c r="A70" s="179" t="s">
        <v>250</v>
      </c>
      <c r="B70" s="156"/>
      <c r="C70" s="156"/>
      <c r="D70" s="156"/>
      <c r="E70" s="156"/>
      <c r="F70" s="156"/>
      <c r="G70" s="156"/>
      <c r="H70" s="156"/>
      <c r="I70" s="156"/>
      <c r="J70" s="156"/>
      <c r="K70" s="156"/>
      <c r="L70" s="156"/>
      <c r="M70" s="156"/>
      <c r="N70" s="156"/>
      <c r="O70" s="156"/>
      <c r="P70" s="156"/>
      <c r="Q70" s="156"/>
      <c r="R70" s="290"/>
      <c r="S70" s="290"/>
      <c r="T70" s="290"/>
      <c r="U70" s="290"/>
      <c r="V70" s="290"/>
      <c r="W70" s="271"/>
      <c r="X70" s="180"/>
      <c r="Y70" s="94"/>
      <c r="Z70" s="91"/>
      <c r="AA70" s="309"/>
      <c r="AB70" s="309"/>
      <c r="AC70" s="309"/>
      <c r="AD70" s="309"/>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row>
    <row r="71" spans="1:56" s="92" customFormat="1" ht="6.9" customHeight="1">
      <c r="A71" s="91"/>
      <c r="B71" s="91"/>
      <c r="C71" s="91"/>
      <c r="D71" s="91"/>
      <c r="E71" s="91"/>
      <c r="F71" s="91"/>
      <c r="G71" s="91"/>
      <c r="H71" s="91"/>
      <c r="I71" s="91"/>
      <c r="J71" s="91"/>
      <c r="K71" s="91"/>
      <c r="L71" s="91"/>
      <c r="M71" s="91"/>
      <c r="N71" s="91"/>
      <c r="O71" s="91"/>
      <c r="P71" s="91"/>
      <c r="Q71" s="91"/>
      <c r="R71" s="247"/>
      <c r="S71" s="247"/>
      <c r="T71" s="247"/>
      <c r="U71" s="247"/>
      <c r="V71" s="247"/>
      <c r="W71" s="247"/>
      <c r="X71" s="91"/>
      <c r="Y71" s="91"/>
      <c r="Z71" s="91"/>
      <c r="AA71" s="309"/>
      <c r="AB71" s="309"/>
      <c r="AC71" s="309"/>
      <c r="AD71" s="309"/>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row>
    <row r="72" spans="1:56" s="92" customFormat="1" ht="6.9" customHeight="1">
      <c r="A72" s="91"/>
      <c r="B72" s="91"/>
      <c r="C72" s="91"/>
      <c r="D72" s="91"/>
      <c r="E72" s="91"/>
      <c r="F72" s="91"/>
      <c r="G72" s="91"/>
      <c r="H72" s="91"/>
      <c r="I72" s="91"/>
      <c r="J72" s="91"/>
      <c r="K72" s="91"/>
      <c r="L72" s="91"/>
      <c r="M72" s="91"/>
      <c r="N72" s="91"/>
      <c r="O72" s="91"/>
      <c r="P72" s="91"/>
      <c r="Q72" s="91"/>
      <c r="R72" s="247"/>
      <c r="S72" s="247"/>
      <c r="T72" s="247"/>
      <c r="U72" s="247"/>
      <c r="V72" s="247"/>
      <c r="W72" s="247"/>
      <c r="X72" s="91"/>
      <c r="Y72" s="91"/>
      <c r="Z72" s="91"/>
      <c r="AA72" s="309"/>
      <c r="AB72" s="309"/>
      <c r="AC72" s="309"/>
      <c r="AD72" s="309"/>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row>
    <row r="73" spans="1:56" s="92" customFormat="1" ht="6.9" customHeight="1">
      <c r="A73" s="91"/>
      <c r="B73" s="91"/>
      <c r="C73" s="91"/>
      <c r="D73" s="91"/>
      <c r="E73" s="91"/>
      <c r="F73" s="91"/>
      <c r="G73" s="91"/>
      <c r="H73" s="91"/>
      <c r="I73" s="91"/>
      <c r="J73" s="91"/>
      <c r="K73" s="91"/>
      <c r="L73" s="91"/>
      <c r="M73" s="91"/>
      <c r="N73" s="91"/>
      <c r="O73" s="91"/>
      <c r="P73" s="91"/>
      <c r="Q73" s="91"/>
      <c r="R73" s="247"/>
      <c r="S73" s="247"/>
      <c r="T73" s="247"/>
      <c r="U73" s="247"/>
      <c r="V73" s="247"/>
      <c r="W73" s="247"/>
      <c r="X73" s="91"/>
      <c r="Y73" s="91"/>
      <c r="Z73" s="91"/>
      <c r="AA73" s="309"/>
      <c r="AB73" s="309"/>
      <c r="AC73" s="309"/>
      <c r="AD73" s="309"/>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row>
    <row r="74" spans="1:56" s="92" customFormat="1" ht="6.9" customHeight="1">
      <c r="A74" s="91"/>
      <c r="B74" s="91"/>
      <c r="C74" s="91"/>
      <c r="D74" s="91"/>
      <c r="E74" s="91"/>
      <c r="F74" s="91"/>
      <c r="G74" s="91"/>
      <c r="H74" s="91"/>
      <c r="I74" s="91"/>
      <c r="J74" s="91"/>
      <c r="K74" s="91"/>
      <c r="L74" s="91"/>
      <c r="M74" s="91"/>
      <c r="N74" s="91"/>
      <c r="O74" s="91"/>
      <c r="P74" s="91"/>
      <c r="Q74" s="91"/>
      <c r="R74" s="247"/>
      <c r="S74" s="247"/>
      <c r="T74" s="247"/>
      <c r="U74" s="247"/>
      <c r="V74" s="247"/>
      <c r="W74" s="247"/>
      <c r="X74" s="91"/>
      <c r="Y74" s="91"/>
      <c r="Z74" s="91"/>
      <c r="AA74" s="309"/>
      <c r="AB74" s="309"/>
      <c r="AC74" s="309"/>
      <c r="AD74" s="309"/>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row>
    <row r="75" spans="1:56" s="92" customFormat="1" ht="6.9" customHeight="1">
      <c r="A75" s="91"/>
      <c r="B75" s="91"/>
      <c r="C75" s="91"/>
      <c r="D75" s="91"/>
      <c r="E75" s="91"/>
      <c r="F75" s="91"/>
      <c r="G75" s="91"/>
      <c r="H75" s="91"/>
      <c r="I75" s="91"/>
      <c r="J75" s="91"/>
      <c r="K75" s="91"/>
      <c r="L75" s="91"/>
      <c r="M75" s="91"/>
      <c r="N75" s="91"/>
      <c r="O75" s="91"/>
      <c r="P75" s="91"/>
      <c r="Q75" s="91"/>
      <c r="R75" s="247"/>
      <c r="S75" s="247"/>
      <c r="T75" s="247"/>
      <c r="U75" s="247"/>
      <c r="V75" s="247"/>
      <c r="W75" s="247"/>
      <c r="X75" s="91"/>
      <c r="Y75" s="91"/>
      <c r="Z75" s="91"/>
      <c r="AA75" s="309"/>
      <c r="AB75" s="309"/>
      <c r="AC75" s="309"/>
      <c r="AD75" s="309"/>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row>
    <row r="76" spans="1:56" s="92" customFormat="1" ht="6.9" customHeight="1">
      <c r="A76" s="91"/>
      <c r="B76" s="91"/>
      <c r="C76" s="91"/>
      <c r="D76" s="91"/>
      <c r="E76" s="91"/>
      <c r="F76" s="91"/>
      <c r="G76" s="91"/>
      <c r="H76" s="91"/>
      <c r="I76" s="91"/>
      <c r="J76" s="91"/>
      <c r="K76" s="91"/>
      <c r="L76" s="91"/>
      <c r="M76" s="91"/>
      <c r="N76" s="91"/>
      <c r="O76" s="91"/>
      <c r="P76" s="91"/>
      <c r="Q76" s="91"/>
      <c r="R76" s="247"/>
      <c r="S76" s="247"/>
      <c r="T76" s="247"/>
      <c r="U76" s="247"/>
      <c r="V76" s="247"/>
      <c r="W76" s="247"/>
      <c r="X76" s="91"/>
      <c r="Y76" s="91"/>
      <c r="Z76" s="91"/>
      <c r="AA76" s="309"/>
      <c r="AB76" s="309"/>
      <c r="AC76" s="309"/>
      <c r="AD76" s="309"/>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row>
    <row r="77" spans="1:56" s="92" customFormat="1" ht="6.9" customHeight="1">
      <c r="A77" s="91"/>
      <c r="B77" s="91"/>
      <c r="C77" s="91"/>
      <c r="D77" s="91"/>
      <c r="E77" s="91"/>
      <c r="F77" s="91"/>
      <c r="G77" s="91"/>
      <c r="H77" s="91"/>
      <c r="I77" s="91"/>
      <c r="J77" s="91"/>
      <c r="K77" s="91"/>
      <c r="L77" s="91"/>
      <c r="M77" s="91"/>
      <c r="N77" s="91"/>
      <c r="O77" s="91"/>
      <c r="P77" s="91"/>
      <c r="Q77" s="91"/>
      <c r="R77" s="247"/>
      <c r="S77" s="247"/>
      <c r="T77" s="247"/>
      <c r="U77" s="247"/>
      <c r="V77" s="247"/>
      <c r="W77" s="247"/>
      <c r="X77" s="91"/>
      <c r="Y77" s="91"/>
      <c r="Z77" s="91"/>
      <c r="AA77" s="309"/>
      <c r="AB77" s="309"/>
      <c r="AC77" s="309"/>
      <c r="AD77" s="309"/>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row>
    <row r="78" spans="1:56" s="92" customFormat="1" ht="6.9" customHeight="1">
      <c r="A78" s="91"/>
      <c r="B78" s="91"/>
      <c r="C78" s="91"/>
      <c r="D78" s="91"/>
      <c r="E78" s="91"/>
      <c r="F78" s="91"/>
      <c r="G78" s="91"/>
      <c r="H78" s="91"/>
      <c r="I78" s="91"/>
      <c r="J78" s="91"/>
      <c r="K78" s="91"/>
      <c r="L78" s="91"/>
      <c r="M78" s="91"/>
      <c r="N78" s="91"/>
      <c r="O78" s="91"/>
      <c r="P78" s="91"/>
      <c r="Q78" s="91"/>
      <c r="R78" s="247"/>
      <c r="S78" s="247"/>
      <c r="T78" s="247"/>
      <c r="U78" s="247"/>
      <c r="V78" s="247"/>
      <c r="W78" s="247"/>
      <c r="X78" s="91"/>
      <c r="Y78" s="91"/>
      <c r="Z78" s="91"/>
      <c r="AA78" s="309"/>
      <c r="AB78" s="309"/>
      <c r="AC78" s="309"/>
      <c r="AD78" s="309"/>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row>
    <row r="79" spans="1:56" s="92" customFormat="1" ht="10.5" customHeight="1">
      <c r="A79" s="91"/>
      <c r="B79" s="91"/>
      <c r="C79" s="91"/>
      <c r="D79" s="91"/>
      <c r="E79" s="91"/>
      <c r="F79" s="91"/>
      <c r="G79" s="91"/>
      <c r="H79" s="91"/>
      <c r="I79" s="91"/>
      <c r="J79" s="91"/>
      <c r="K79" s="91"/>
      <c r="L79" s="91"/>
      <c r="M79" s="91"/>
      <c r="N79" s="91"/>
      <c r="O79" s="91"/>
      <c r="P79" s="91"/>
      <c r="Q79" s="91"/>
      <c r="R79" s="247"/>
      <c r="S79" s="247"/>
      <c r="T79" s="247"/>
      <c r="U79" s="247"/>
      <c r="V79" s="247"/>
      <c r="W79" s="247"/>
      <c r="X79" s="91"/>
      <c r="Y79" s="91"/>
      <c r="Z79" s="91"/>
      <c r="AA79" s="309"/>
      <c r="AB79" s="309"/>
      <c r="AC79" s="309"/>
      <c r="AD79" s="309"/>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row>
    <row r="80" spans="1:56" s="92" customFormat="1" ht="13.8">
      <c r="A80" s="91"/>
      <c r="B80" s="91"/>
      <c r="C80" s="91"/>
      <c r="D80" s="91"/>
      <c r="E80" s="91"/>
      <c r="F80" s="91"/>
      <c r="G80" s="91"/>
      <c r="H80" s="91"/>
      <c r="I80" s="91"/>
      <c r="J80" s="91"/>
      <c r="K80" s="91"/>
      <c r="L80" s="91"/>
      <c r="M80" s="91"/>
      <c r="N80" s="91"/>
      <c r="O80" s="91"/>
      <c r="P80" s="91"/>
      <c r="Q80" s="91"/>
      <c r="R80" s="247"/>
      <c r="S80" s="247"/>
      <c r="T80" s="247"/>
      <c r="U80" s="247"/>
      <c r="V80" s="247"/>
      <c r="W80" s="247"/>
      <c r="X80" s="91"/>
      <c r="Y80" s="91"/>
      <c r="Z80" s="91"/>
      <c r="AA80" s="309"/>
      <c r="AB80" s="309"/>
      <c r="AC80" s="309"/>
      <c r="AD80" s="309"/>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row>
    <row r="81" spans="1:56" s="92" customFormat="1" ht="13.8">
      <c r="A81" s="91"/>
      <c r="B81" s="91"/>
      <c r="C81" s="91"/>
      <c r="D81" s="91"/>
      <c r="E81" s="91"/>
      <c r="F81" s="91"/>
      <c r="G81" s="91"/>
      <c r="H81" s="91"/>
      <c r="I81" s="91"/>
      <c r="J81" s="91"/>
      <c r="K81" s="91"/>
      <c r="L81" s="91"/>
      <c r="M81" s="91"/>
      <c r="N81" s="91"/>
      <c r="O81" s="91"/>
      <c r="P81" s="91"/>
      <c r="Q81" s="91"/>
      <c r="R81" s="247"/>
      <c r="S81" s="247"/>
      <c r="T81" s="247"/>
      <c r="U81" s="247"/>
      <c r="V81" s="247"/>
      <c r="W81" s="247"/>
      <c r="X81" s="91"/>
      <c r="Y81" s="91"/>
      <c r="Z81" s="91"/>
      <c r="AA81" s="309"/>
      <c r="AB81" s="309"/>
      <c r="AC81" s="309"/>
      <c r="AD81" s="309"/>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row>
    <row r="82" spans="1:56" s="92" customFormat="1" ht="13.8">
      <c r="A82" s="91"/>
      <c r="B82" s="91"/>
      <c r="C82" s="91"/>
      <c r="D82" s="91"/>
      <c r="E82" s="91"/>
      <c r="F82" s="91"/>
      <c r="G82" s="91"/>
      <c r="H82" s="91"/>
      <c r="I82" s="91"/>
      <c r="J82" s="91"/>
      <c r="K82" s="91"/>
      <c r="L82" s="91"/>
      <c r="M82" s="91"/>
      <c r="N82" s="91"/>
      <c r="O82" s="91"/>
      <c r="P82" s="91"/>
      <c r="Q82" s="91"/>
      <c r="R82" s="247"/>
      <c r="S82" s="247"/>
      <c r="T82" s="247"/>
      <c r="U82" s="247"/>
      <c r="V82" s="247"/>
      <c r="W82" s="247"/>
      <c r="X82" s="91"/>
      <c r="Y82" s="91"/>
      <c r="Z82" s="91"/>
      <c r="AA82" s="309"/>
      <c r="AB82" s="309"/>
      <c r="AC82" s="309"/>
      <c r="AD82" s="309"/>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row>
    <row r="83" spans="1:56" s="92" customFormat="1" ht="13.8">
      <c r="A83" s="91"/>
      <c r="B83" s="91"/>
      <c r="C83" s="91"/>
      <c r="D83" s="91"/>
      <c r="E83" s="91"/>
      <c r="F83" s="91"/>
      <c r="G83" s="91"/>
      <c r="H83" s="91"/>
      <c r="I83" s="91"/>
      <c r="J83" s="91"/>
      <c r="K83" s="91"/>
      <c r="L83" s="91"/>
      <c r="M83" s="91"/>
      <c r="N83" s="91"/>
      <c r="O83" s="91"/>
      <c r="P83" s="91"/>
      <c r="Q83" s="91"/>
      <c r="R83" s="247"/>
      <c r="S83" s="247"/>
      <c r="T83" s="247"/>
      <c r="U83" s="247"/>
      <c r="V83" s="247"/>
      <c r="W83" s="247"/>
      <c r="X83" s="91"/>
      <c r="Y83" s="91"/>
      <c r="Z83" s="91"/>
      <c r="AA83" s="309"/>
      <c r="AB83" s="309"/>
      <c r="AC83" s="309"/>
      <c r="AD83" s="309"/>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row>
    <row r="84" spans="1:56" s="92" customFormat="1" ht="13.8">
      <c r="A84" s="91"/>
      <c r="B84" s="91"/>
      <c r="C84" s="91"/>
      <c r="D84" s="91"/>
      <c r="E84" s="91"/>
      <c r="F84" s="91"/>
      <c r="G84" s="91"/>
      <c r="H84" s="91"/>
      <c r="I84" s="91"/>
      <c r="J84" s="91"/>
      <c r="K84" s="91"/>
      <c r="L84" s="91"/>
      <c r="M84" s="91"/>
      <c r="N84" s="91"/>
      <c r="O84" s="91"/>
      <c r="P84" s="91"/>
      <c r="Q84" s="91"/>
      <c r="R84" s="247"/>
      <c r="S84" s="247"/>
      <c r="T84" s="247"/>
      <c r="U84" s="247"/>
      <c r="V84" s="247"/>
      <c r="W84" s="247"/>
      <c r="X84" s="91"/>
      <c r="Y84" s="91"/>
      <c r="Z84" s="91"/>
      <c r="AA84" s="309"/>
      <c r="AB84" s="309"/>
      <c r="AC84" s="309"/>
      <c r="AD84" s="309"/>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row>
    <row r="85" spans="1:56" s="92" customFormat="1" ht="13.8">
      <c r="A85" s="91"/>
      <c r="B85" s="91"/>
      <c r="C85" s="91"/>
      <c r="D85" s="91"/>
      <c r="E85" s="91"/>
      <c r="F85" s="91"/>
      <c r="G85" s="91"/>
      <c r="H85" s="91"/>
      <c r="I85" s="91"/>
      <c r="J85" s="91"/>
      <c r="K85" s="91"/>
      <c r="L85" s="91"/>
      <c r="M85" s="91"/>
      <c r="N85" s="91"/>
      <c r="O85" s="91"/>
      <c r="P85" s="91"/>
      <c r="Q85" s="91"/>
      <c r="R85" s="247"/>
      <c r="S85" s="247"/>
      <c r="T85" s="247"/>
      <c r="U85" s="247"/>
      <c r="V85" s="247"/>
      <c r="W85" s="247"/>
      <c r="X85" s="91"/>
      <c r="Y85" s="91"/>
      <c r="Z85" s="91"/>
      <c r="AA85" s="309"/>
      <c r="AB85" s="309"/>
      <c r="AC85" s="309"/>
      <c r="AD85" s="309"/>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row>
    <row r="86" spans="1:56" s="92" customFormat="1" ht="13.8">
      <c r="A86" s="91"/>
      <c r="B86" s="91"/>
      <c r="C86" s="91"/>
      <c r="D86" s="91"/>
      <c r="E86" s="91"/>
      <c r="F86" s="91"/>
      <c r="G86" s="91"/>
      <c r="H86" s="91"/>
      <c r="I86" s="91"/>
      <c r="J86" s="91"/>
      <c r="K86" s="91"/>
      <c r="L86" s="91"/>
      <c r="M86" s="91"/>
      <c r="N86" s="91"/>
      <c r="O86" s="91"/>
      <c r="P86" s="91"/>
      <c r="Q86" s="91"/>
      <c r="R86" s="247"/>
      <c r="S86" s="247"/>
      <c r="T86" s="247"/>
      <c r="U86" s="247"/>
      <c r="V86" s="247"/>
      <c r="W86" s="247"/>
      <c r="X86" s="91"/>
      <c r="Y86" s="91"/>
      <c r="Z86" s="91"/>
      <c r="AA86" s="309"/>
      <c r="AB86" s="309"/>
      <c r="AC86" s="309"/>
      <c r="AD86" s="309"/>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row>
    <row r="87" spans="1:56" s="92" customFormat="1" ht="13.8">
      <c r="A87" s="91"/>
      <c r="B87" s="91"/>
      <c r="C87" s="91"/>
      <c r="D87" s="91"/>
      <c r="E87" s="91"/>
      <c r="F87" s="91"/>
      <c r="G87" s="91"/>
      <c r="H87" s="91"/>
      <c r="I87" s="91"/>
      <c r="J87" s="91"/>
      <c r="K87" s="91"/>
      <c r="L87" s="91"/>
      <c r="M87" s="91"/>
      <c r="N87" s="91"/>
      <c r="O87" s="91"/>
      <c r="P87" s="91"/>
      <c r="Q87" s="91"/>
      <c r="R87" s="247"/>
      <c r="S87" s="247"/>
      <c r="T87" s="247"/>
      <c r="U87" s="247"/>
      <c r="V87" s="247"/>
      <c r="W87" s="247"/>
      <c r="X87" s="91"/>
      <c r="Y87" s="91"/>
      <c r="Z87" s="91"/>
      <c r="AA87" s="309"/>
      <c r="AB87" s="309"/>
      <c r="AC87" s="309"/>
      <c r="AD87" s="309"/>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row>
    <row r="88" spans="1:56" s="92" customFormat="1" ht="13.8">
      <c r="A88" s="91"/>
      <c r="B88" s="91"/>
      <c r="C88" s="91"/>
      <c r="D88" s="91"/>
      <c r="E88" s="91"/>
      <c r="F88" s="91"/>
      <c r="G88" s="91"/>
      <c r="H88" s="91"/>
      <c r="I88" s="91"/>
      <c r="J88" s="91"/>
      <c r="K88" s="91"/>
      <c r="L88" s="91"/>
      <c r="M88" s="91"/>
      <c r="N88" s="91"/>
      <c r="O88" s="91"/>
      <c r="P88" s="91"/>
      <c r="Q88" s="91"/>
      <c r="R88" s="247"/>
      <c r="S88" s="247"/>
      <c r="T88" s="247"/>
      <c r="U88" s="247"/>
      <c r="V88" s="247"/>
      <c r="W88" s="247"/>
      <c r="X88" s="91"/>
      <c r="Y88" s="91"/>
      <c r="Z88" s="91"/>
      <c r="AA88" s="309"/>
      <c r="AB88" s="309"/>
      <c r="AC88" s="309"/>
      <c r="AD88" s="309"/>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row>
    <row r="89" spans="1:56" s="92" customFormat="1" ht="13.8">
      <c r="A89" s="91"/>
      <c r="B89" s="91"/>
      <c r="C89" s="91"/>
      <c r="D89" s="91"/>
      <c r="E89" s="91"/>
      <c r="F89" s="91"/>
      <c r="G89" s="91"/>
      <c r="H89" s="91"/>
      <c r="I89" s="91"/>
      <c r="J89" s="91"/>
      <c r="K89" s="91"/>
      <c r="L89" s="91"/>
      <c r="M89" s="91"/>
      <c r="N89" s="91"/>
      <c r="O89" s="91"/>
      <c r="P89" s="91"/>
      <c r="Q89" s="91"/>
      <c r="R89" s="247"/>
      <c r="S89" s="247"/>
      <c r="T89" s="247"/>
      <c r="U89" s="247"/>
      <c r="V89" s="247"/>
      <c r="W89" s="247"/>
      <c r="X89" s="91"/>
      <c r="Y89" s="91"/>
      <c r="Z89" s="91"/>
      <c r="AA89" s="309"/>
      <c r="AB89" s="309"/>
      <c r="AC89" s="309"/>
      <c r="AD89" s="309"/>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row>
    <row r="90" spans="1:56" s="92" customFormat="1" ht="13.8">
      <c r="A90" s="91"/>
      <c r="B90" s="91"/>
      <c r="C90" s="91"/>
      <c r="D90" s="91"/>
      <c r="E90" s="91"/>
      <c r="F90" s="91"/>
      <c r="G90" s="91"/>
      <c r="H90" s="91"/>
      <c r="I90" s="91"/>
      <c r="J90" s="91"/>
      <c r="K90" s="91"/>
      <c r="L90" s="91"/>
      <c r="M90" s="91"/>
      <c r="N90" s="91"/>
      <c r="O90" s="91"/>
      <c r="P90" s="91"/>
      <c r="Q90" s="91"/>
      <c r="R90" s="247"/>
      <c r="S90" s="247"/>
      <c r="T90" s="247"/>
      <c r="U90" s="247"/>
      <c r="V90" s="247"/>
      <c r="W90" s="247"/>
      <c r="X90" s="91"/>
      <c r="Y90" s="91"/>
      <c r="Z90" s="91"/>
      <c r="AA90" s="309"/>
      <c r="AB90" s="309"/>
      <c r="AC90" s="309"/>
      <c r="AD90" s="309"/>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row>
    <row r="91" spans="1:56" s="92" customFormat="1" ht="13.8">
      <c r="A91" s="91"/>
      <c r="B91" s="91"/>
      <c r="C91" s="91"/>
      <c r="D91" s="91"/>
      <c r="E91" s="91"/>
      <c r="F91" s="91"/>
      <c r="G91" s="91"/>
      <c r="H91" s="91"/>
      <c r="I91" s="91"/>
      <c r="J91" s="91"/>
      <c r="K91" s="91"/>
      <c r="L91" s="91"/>
      <c r="M91" s="91"/>
      <c r="N91" s="91"/>
      <c r="O91" s="91"/>
      <c r="P91" s="91"/>
      <c r="Q91" s="91"/>
      <c r="R91" s="247"/>
      <c r="S91" s="247"/>
      <c r="T91" s="247"/>
      <c r="U91" s="247"/>
      <c r="V91" s="247"/>
      <c r="W91" s="247"/>
      <c r="X91" s="91"/>
      <c r="Y91" s="91"/>
      <c r="Z91" s="91"/>
      <c r="AA91" s="309"/>
      <c r="AB91" s="309"/>
      <c r="AC91" s="309"/>
      <c r="AD91" s="309"/>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row>
    <row r="92" spans="1:56" s="92" customFormat="1" ht="13.8">
      <c r="A92" s="91"/>
      <c r="B92" s="91"/>
      <c r="C92" s="91"/>
      <c r="D92" s="91"/>
      <c r="E92" s="91"/>
      <c r="F92" s="91"/>
      <c r="G92" s="91"/>
      <c r="H92" s="91"/>
      <c r="I92" s="91"/>
      <c r="J92" s="91"/>
      <c r="K92" s="91"/>
      <c r="L92" s="91"/>
      <c r="M92" s="91"/>
      <c r="N92" s="91"/>
      <c r="O92" s="91"/>
      <c r="P92" s="91"/>
      <c r="Q92" s="91"/>
      <c r="R92" s="247"/>
      <c r="S92" s="247"/>
      <c r="T92" s="247"/>
      <c r="U92" s="247"/>
      <c r="V92" s="247"/>
      <c r="W92" s="247"/>
      <c r="X92" s="91"/>
      <c r="Y92" s="91"/>
      <c r="Z92" s="91"/>
      <c r="AA92" s="309"/>
      <c r="AB92" s="309"/>
      <c r="AC92" s="309"/>
      <c r="AD92" s="309"/>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row>
    <row r="93" spans="1:56" s="92" customFormat="1" ht="13.8">
      <c r="A93" s="91"/>
      <c r="B93" s="91"/>
      <c r="C93" s="91"/>
      <c r="D93" s="91"/>
      <c r="E93" s="91"/>
      <c r="F93" s="91"/>
      <c r="G93" s="91"/>
      <c r="H93" s="91"/>
      <c r="I93" s="91"/>
      <c r="J93" s="91"/>
      <c r="K93" s="91"/>
      <c r="L93" s="91"/>
      <c r="M93" s="91"/>
      <c r="N93" s="91"/>
      <c r="O93" s="91"/>
      <c r="P93" s="91"/>
      <c r="Q93" s="91"/>
      <c r="R93" s="247"/>
      <c r="S93" s="247"/>
      <c r="T93" s="247"/>
      <c r="U93" s="247"/>
      <c r="V93" s="247"/>
      <c r="W93" s="247"/>
      <c r="X93" s="91"/>
      <c r="Y93" s="91"/>
      <c r="Z93" s="91"/>
      <c r="AA93" s="309"/>
      <c r="AB93" s="309"/>
      <c r="AC93" s="309"/>
      <c r="AD93" s="309"/>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row>
    <row r="94" spans="1:56" s="92" customFormat="1" ht="13.8">
      <c r="A94" s="91"/>
      <c r="B94" s="91"/>
      <c r="C94" s="91"/>
      <c r="D94" s="91"/>
      <c r="E94" s="91"/>
      <c r="F94" s="91"/>
      <c r="G94" s="91"/>
      <c r="H94" s="91"/>
      <c r="I94" s="91"/>
      <c r="J94" s="91"/>
      <c r="K94" s="91"/>
      <c r="L94" s="91"/>
      <c r="M94" s="91"/>
      <c r="N94" s="91"/>
      <c r="O94" s="91"/>
      <c r="P94" s="91"/>
      <c r="Q94" s="91"/>
      <c r="R94" s="247"/>
      <c r="S94" s="247"/>
      <c r="T94" s="247"/>
      <c r="U94" s="247"/>
      <c r="V94" s="247"/>
      <c r="W94" s="247"/>
      <c r="X94" s="91"/>
      <c r="Y94" s="91"/>
      <c r="Z94" s="91"/>
      <c r="AA94" s="309"/>
      <c r="AB94" s="309"/>
      <c r="AC94" s="309"/>
      <c r="AD94" s="309"/>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row>
    <row r="95" spans="1:56" s="92" customFormat="1" ht="13.8">
      <c r="A95" s="91"/>
      <c r="B95" s="91"/>
      <c r="C95" s="91"/>
      <c r="D95" s="91"/>
      <c r="E95" s="91"/>
      <c r="F95" s="91"/>
      <c r="G95" s="91"/>
      <c r="H95" s="91"/>
      <c r="I95" s="91"/>
      <c r="J95" s="91"/>
      <c r="K95" s="91"/>
      <c r="L95" s="91"/>
      <c r="M95" s="91"/>
      <c r="N95" s="91"/>
      <c r="O95" s="91"/>
      <c r="P95" s="91"/>
      <c r="Q95" s="91"/>
      <c r="R95" s="247"/>
      <c r="S95" s="247"/>
      <c r="T95" s="247"/>
      <c r="U95" s="247"/>
      <c r="V95" s="247"/>
      <c r="W95" s="247"/>
      <c r="X95" s="91"/>
      <c r="Y95" s="91"/>
      <c r="Z95" s="91"/>
      <c r="AA95" s="309"/>
      <c r="AB95" s="309"/>
      <c r="AC95" s="309"/>
      <c r="AD95" s="309"/>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row>
    <row r="96" spans="1:56" s="92" customFormat="1" ht="13.8">
      <c r="A96" s="91"/>
      <c r="B96" s="91"/>
      <c r="C96" s="91"/>
      <c r="D96" s="91"/>
      <c r="E96" s="91"/>
      <c r="F96" s="91"/>
      <c r="G96" s="91"/>
      <c r="H96" s="91"/>
      <c r="I96" s="91"/>
      <c r="J96" s="91"/>
      <c r="K96" s="91"/>
      <c r="L96" s="91"/>
      <c r="M96" s="91"/>
      <c r="N96" s="91"/>
      <c r="O96" s="91"/>
      <c r="P96" s="91"/>
      <c r="Q96" s="91"/>
      <c r="R96" s="247"/>
      <c r="S96" s="247"/>
      <c r="T96" s="247"/>
      <c r="U96" s="247"/>
      <c r="V96" s="247"/>
      <c r="W96" s="247"/>
      <c r="X96" s="91"/>
      <c r="Y96" s="91"/>
      <c r="Z96" s="91"/>
      <c r="AA96" s="309"/>
      <c r="AB96" s="309"/>
      <c r="AC96" s="309"/>
      <c r="AD96" s="309"/>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row>
    <row r="97" spans="1:56" s="92" customFormat="1" ht="13.8">
      <c r="A97" s="91"/>
      <c r="B97" s="91"/>
      <c r="C97" s="91"/>
      <c r="D97" s="91"/>
      <c r="E97" s="91"/>
      <c r="F97" s="91"/>
      <c r="G97" s="91"/>
      <c r="H97" s="91"/>
      <c r="I97" s="91"/>
      <c r="J97" s="91"/>
      <c r="K97" s="91"/>
      <c r="L97" s="91"/>
      <c r="M97" s="91"/>
      <c r="N97" s="91"/>
      <c r="O97" s="91"/>
      <c r="P97" s="91"/>
      <c r="Q97" s="91"/>
      <c r="R97" s="247"/>
      <c r="S97" s="247"/>
      <c r="T97" s="247"/>
      <c r="U97" s="247"/>
      <c r="V97" s="247"/>
      <c r="W97" s="247"/>
      <c r="X97" s="91"/>
      <c r="Y97" s="91"/>
      <c r="Z97" s="91"/>
      <c r="AA97" s="309"/>
      <c r="AB97" s="309"/>
      <c r="AC97" s="309"/>
      <c r="AD97" s="309"/>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row>
    <row r="98" spans="1:56" s="92" customFormat="1" ht="13.8">
      <c r="A98" s="91"/>
      <c r="B98" s="91"/>
      <c r="C98" s="91"/>
      <c r="D98" s="91"/>
      <c r="E98" s="91"/>
      <c r="F98" s="91"/>
      <c r="G98" s="91"/>
      <c r="H98" s="91"/>
      <c r="I98" s="91"/>
      <c r="J98" s="91"/>
      <c r="K98" s="91"/>
      <c r="L98" s="91"/>
      <c r="M98" s="91"/>
      <c r="N98" s="91"/>
      <c r="O98" s="91"/>
      <c r="P98" s="91"/>
      <c r="Q98" s="91"/>
      <c r="R98" s="247"/>
      <c r="S98" s="247"/>
      <c r="T98" s="247"/>
      <c r="U98" s="247"/>
      <c r="V98" s="247"/>
      <c r="W98" s="247"/>
      <c r="X98" s="91"/>
      <c r="Y98" s="91"/>
      <c r="Z98" s="91"/>
      <c r="AA98" s="309"/>
      <c r="AB98" s="309"/>
      <c r="AC98" s="309"/>
      <c r="AD98" s="309"/>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row>
    <row r="99" spans="1:56" s="92" customFormat="1" ht="13.8">
      <c r="A99" s="91"/>
      <c r="B99" s="91"/>
      <c r="C99" s="91"/>
      <c r="D99" s="91"/>
      <c r="E99" s="91"/>
      <c r="F99" s="91"/>
      <c r="G99" s="91"/>
      <c r="H99" s="91"/>
      <c r="I99" s="91"/>
      <c r="J99" s="91"/>
      <c r="K99" s="91"/>
      <c r="L99" s="91"/>
      <c r="M99" s="91"/>
      <c r="N99" s="91"/>
      <c r="O99" s="91"/>
      <c r="P99" s="91"/>
      <c r="Q99" s="91"/>
      <c r="R99" s="247"/>
      <c r="S99" s="247"/>
      <c r="T99" s="247"/>
      <c r="U99" s="247"/>
      <c r="V99" s="247"/>
      <c r="W99" s="247"/>
      <c r="X99" s="91"/>
      <c r="Y99" s="91"/>
      <c r="Z99" s="91"/>
      <c r="AA99" s="309"/>
      <c r="AB99" s="309"/>
      <c r="AC99" s="309"/>
      <c r="AD99" s="309"/>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row>
    <row r="100" spans="1:56" s="92" customFormat="1" ht="13.8">
      <c r="A100" s="91"/>
      <c r="B100" s="91"/>
      <c r="C100" s="91"/>
      <c r="D100" s="91"/>
      <c r="E100" s="91"/>
      <c r="F100" s="91"/>
      <c r="G100" s="91"/>
      <c r="H100" s="91"/>
      <c r="I100" s="91"/>
      <c r="J100" s="91"/>
      <c r="K100" s="91"/>
      <c r="L100" s="91"/>
      <c r="M100" s="91"/>
      <c r="N100" s="91"/>
      <c r="O100" s="91"/>
      <c r="P100" s="91"/>
      <c r="Q100" s="91"/>
      <c r="R100" s="247"/>
      <c r="S100" s="247"/>
      <c r="T100" s="247"/>
      <c r="U100" s="247"/>
      <c r="V100" s="247"/>
      <c r="W100" s="247"/>
      <c r="X100" s="91"/>
      <c r="Y100" s="91"/>
      <c r="Z100" s="91"/>
      <c r="AA100" s="309"/>
      <c r="AB100" s="309"/>
      <c r="AC100" s="309"/>
      <c r="AD100" s="309"/>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row>
    <row r="101" spans="1:56" s="92" customFormat="1" ht="13.8">
      <c r="A101" s="91"/>
      <c r="B101" s="91"/>
      <c r="C101" s="91"/>
      <c r="D101" s="91"/>
      <c r="E101" s="91"/>
      <c r="F101" s="91"/>
      <c r="G101" s="91"/>
      <c r="H101" s="91"/>
      <c r="I101" s="91"/>
      <c r="J101" s="91"/>
      <c r="K101" s="91"/>
      <c r="L101" s="91"/>
      <c r="M101" s="91"/>
      <c r="N101" s="91"/>
      <c r="O101" s="91"/>
      <c r="P101" s="91"/>
      <c r="Q101" s="91"/>
      <c r="R101" s="247"/>
      <c r="S101" s="247"/>
      <c r="T101" s="247"/>
      <c r="U101" s="247"/>
      <c r="V101" s="247"/>
      <c r="W101" s="247"/>
      <c r="X101" s="91"/>
      <c r="Y101" s="91"/>
      <c r="Z101" s="91"/>
      <c r="AA101" s="309"/>
      <c r="AB101" s="309"/>
      <c r="AC101" s="309"/>
      <c r="AD101" s="309"/>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row>
    <row r="102" spans="1:56" s="92" customFormat="1" ht="13.8">
      <c r="A102" s="91"/>
      <c r="B102" s="91"/>
      <c r="C102" s="91"/>
      <c r="D102" s="91"/>
      <c r="E102" s="91"/>
      <c r="F102" s="91"/>
      <c r="G102" s="91"/>
      <c r="H102" s="91"/>
      <c r="I102" s="91"/>
      <c r="J102" s="91"/>
      <c r="K102" s="91"/>
      <c r="L102" s="91"/>
      <c r="M102" s="91"/>
      <c r="N102" s="91"/>
      <c r="O102" s="91"/>
      <c r="P102" s="91"/>
      <c r="Q102" s="91"/>
      <c r="R102" s="247"/>
      <c r="S102" s="247"/>
      <c r="T102" s="247"/>
      <c r="U102" s="247"/>
      <c r="V102" s="247"/>
      <c r="W102" s="247"/>
      <c r="X102" s="91"/>
      <c r="Y102" s="91"/>
      <c r="Z102" s="91"/>
      <c r="AA102" s="309"/>
      <c r="AB102" s="309"/>
      <c r="AC102" s="309"/>
      <c r="AD102" s="309"/>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row>
    <row r="103" spans="1:56" s="92" customFormat="1" ht="13.8">
      <c r="A103" s="91"/>
      <c r="B103" s="91"/>
      <c r="C103" s="91"/>
      <c r="D103" s="91"/>
      <c r="E103" s="91"/>
      <c r="F103" s="91"/>
      <c r="G103" s="91"/>
      <c r="H103" s="91"/>
      <c r="I103" s="91"/>
      <c r="J103" s="91"/>
      <c r="K103" s="91"/>
      <c r="L103" s="91"/>
      <c r="M103" s="91"/>
      <c r="N103" s="91"/>
      <c r="O103" s="91"/>
      <c r="P103" s="91"/>
      <c r="Q103" s="91"/>
      <c r="R103" s="247"/>
      <c r="S103" s="247"/>
      <c r="T103" s="247"/>
      <c r="U103" s="247"/>
      <c r="V103" s="247"/>
      <c r="W103" s="247"/>
      <c r="X103" s="91"/>
      <c r="Y103" s="91"/>
      <c r="Z103" s="91"/>
      <c r="AA103" s="309"/>
      <c r="AB103" s="309"/>
      <c r="AC103" s="309"/>
      <c r="AD103" s="309"/>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row>
    <row r="104" spans="1:56" s="92" customFormat="1" ht="13.8">
      <c r="A104" s="91"/>
      <c r="B104" s="91"/>
      <c r="C104" s="91"/>
      <c r="D104" s="91"/>
      <c r="E104" s="91"/>
      <c r="F104" s="91"/>
      <c r="G104" s="91"/>
      <c r="H104" s="91"/>
      <c r="I104" s="91"/>
      <c r="J104" s="91"/>
      <c r="K104" s="91"/>
      <c r="L104" s="91"/>
      <c r="M104" s="91"/>
      <c r="N104" s="91"/>
      <c r="O104" s="91"/>
      <c r="P104" s="91"/>
      <c r="Q104" s="91"/>
      <c r="R104" s="247"/>
      <c r="S104" s="247"/>
      <c r="T104" s="247"/>
      <c r="U104" s="247"/>
      <c r="V104" s="247"/>
      <c r="W104" s="247"/>
      <c r="X104" s="91"/>
      <c r="Y104" s="91"/>
      <c r="Z104" s="91"/>
      <c r="AA104" s="309"/>
      <c r="AB104" s="309"/>
      <c r="AC104" s="309"/>
      <c r="AD104" s="309"/>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row>
    <row r="105" spans="1:56" s="92" customFormat="1" ht="13.8">
      <c r="A105" s="91"/>
      <c r="B105" s="91"/>
      <c r="C105" s="91"/>
      <c r="D105" s="91"/>
      <c r="E105" s="91"/>
      <c r="F105" s="91"/>
      <c r="G105" s="91"/>
      <c r="H105" s="91"/>
      <c r="I105" s="91"/>
      <c r="J105" s="91"/>
      <c r="K105" s="91"/>
      <c r="L105" s="91"/>
      <c r="M105" s="91"/>
      <c r="N105" s="91"/>
      <c r="O105" s="91"/>
      <c r="P105" s="91"/>
      <c r="Q105" s="91"/>
      <c r="R105" s="247"/>
      <c r="S105" s="247"/>
      <c r="T105" s="247"/>
      <c r="U105" s="247"/>
      <c r="V105" s="247"/>
      <c r="W105" s="247"/>
      <c r="X105" s="91"/>
      <c r="Y105" s="91"/>
      <c r="Z105" s="91"/>
      <c r="AA105" s="309"/>
      <c r="AB105" s="309"/>
      <c r="AC105" s="309"/>
      <c r="AD105" s="309"/>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row>
    <row r="106" spans="1:56" s="92" customFormat="1" ht="13.8">
      <c r="A106" s="91"/>
      <c r="B106" s="91"/>
      <c r="C106" s="91"/>
      <c r="D106" s="91"/>
      <c r="E106" s="91"/>
      <c r="F106" s="91"/>
      <c r="G106" s="91"/>
      <c r="H106" s="91"/>
      <c r="I106" s="91"/>
      <c r="J106" s="91"/>
      <c r="K106" s="91"/>
      <c r="L106" s="91"/>
      <c r="M106" s="91"/>
      <c r="N106" s="91"/>
      <c r="O106" s="91"/>
      <c r="P106" s="91"/>
      <c r="Q106" s="91"/>
      <c r="R106" s="247"/>
      <c r="S106" s="247"/>
      <c r="T106" s="247"/>
      <c r="U106" s="247"/>
      <c r="V106" s="247"/>
      <c r="W106" s="247"/>
      <c r="X106" s="91"/>
      <c r="Y106" s="91"/>
      <c r="Z106" s="91"/>
      <c r="AA106" s="309"/>
      <c r="AB106" s="309"/>
      <c r="AC106" s="309"/>
      <c r="AD106" s="309"/>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row>
    <row r="107" spans="1:56" s="92" customFormat="1" ht="13.8">
      <c r="A107" s="91"/>
      <c r="B107" s="91"/>
      <c r="C107" s="91"/>
      <c r="D107" s="91"/>
      <c r="E107" s="91"/>
      <c r="F107" s="91"/>
      <c r="G107" s="91"/>
      <c r="H107" s="91"/>
      <c r="I107" s="91"/>
      <c r="J107" s="91"/>
      <c r="K107" s="91"/>
      <c r="L107" s="91"/>
      <c r="M107" s="91"/>
      <c r="N107" s="91"/>
      <c r="O107" s="91"/>
      <c r="P107" s="91"/>
      <c r="Q107" s="91"/>
      <c r="R107" s="247"/>
      <c r="S107" s="247"/>
      <c r="T107" s="247"/>
      <c r="U107" s="247"/>
      <c r="V107" s="247"/>
      <c r="W107" s="247"/>
      <c r="X107" s="91"/>
      <c r="Y107" s="91"/>
      <c r="Z107" s="91"/>
      <c r="AA107" s="309"/>
      <c r="AB107" s="309"/>
      <c r="AC107" s="309"/>
      <c r="AD107" s="309"/>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row>
    <row r="108" spans="1:56" s="92" customFormat="1" ht="13.8">
      <c r="A108" s="91"/>
      <c r="B108" s="91"/>
      <c r="C108" s="91"/>
      <c r="D108" s="91"/>
      <c r="E108" s="91"/>
      <c r="F108" s="91"/>
      <c r="G108" s="91"/>
      <c r="H108" s="91"/>
      <c r="I108" s="91"/>
      <c r="J108" s="91"/>
      <c r="K108" s="91"/>
      <c r="L108" s="91"/>
      <c r="M108" s="91"/>
      <c r="N108" s="91"/>
      <c r="O108" s="91"/>
      <c r="P108" s="91"/>
      <c r="Q108" s="91"/>
      <c r="R108" s="247"/>
      <c r="S108" s="247"/>
      <c r="T108" s="247"/>
      <c r="U108" s="247"/>
      <c r="V108" s="247"/>
      <c r="W108" s="247"/>
      <c r="X108" s="91"/>
      <c r="Y108" s="91"/>
      <c r="Z108" s="91"/>
      <c r="AA108" s="309"/>
      <c r="AB108" s="309"/>
      <c r="AC108" s="309"/>
      <c r="AD108" s="309"/>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row>
    <row r="109" spans="1:56" s="92" customFormat="1" ht="13.8">
      <c r="A109" s="91"/>
      <c r="B109" s="91"/>
      <c r="C109" s="91"/>
      <c r="D109" s="91"/>
      <c r="E109" s="91"/>
      <c r="F109" s="91"/>
      <c r="G109" s="91"/>
      <c r="H109" s="91"/>
      <c r="I109" s="91"/>
      <c r="J109" s="91"/>
      <c r="K109" s="91"/>
      <c r="L109" s="91"/>
      <c r="M109" s="91"/>
      <c r="N109" s="91"/>
      <c r="O109" s="91"/>
      <c r="P109" s="91"/>
      <c r="Q109" s="91"/>
      <c r="R109" s="247"/>
      <c r="S109" s="247"/>
      <c r="T109" s="247"/>
      <c r="U109" s="247"/>
      <c r="V109" s="247"/>
      <c r="W109" s="247"/>
      <c r="X109" s="91"/>
      <c r="Y109" s="91"/>
      <c r="Z109" s="91"/>
      <c r="AA109" s="309"/>
      <c r="AB109" s="309"/>
      <c r="AC109" s="309"/>
      <c r="AD109" s="309"/>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row>
    <row r="110" spans="1:56" s="92" customFormat="1" ht="13.8">
      <c r="A110" s="91"/>
      <c r="B110" s="91"/>
      <c r="C110" s="91"/>
      <c r="D110" s="91"/>
      <c r="E110" s="91"/>
      <c r="F110" s="91"/>
      <c r="G110" s="91"/>
      <c r="H110" s="91"/>
      <c r="I110" s="91"/>
      <c r="J110" s="91"/>
      <c r="K110" s="91"/>
      <c r="L110" s="91"/>
      <c r="M110" s="91"/>
      <c r="N110" s="91"/>
      <c r="O110" s="91"/>
      <c r="P110" s="91"/>
      <c r="Q110" s="91"/>
      <c r="R110" s="247"/>
      <c r="S110" s="247"/>
      <c r="T110" s="247"/>
      <c r="U110" s="247"/>
      <c r="V110" s="247"/>
      <c r="W110" s="247"/>
      <c r="X110" s="91"/>
      <c r="Y110" s="91"/>
      <c r="Z110" s="91"/>
      <c r="AA110" s="309"/>
      <c r="AB110" s="309"/>
      <c r="AC110" s="309"/>
      <c r="AD110" s="309"/>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row>
    <row r="111" spans="1:56" s="92" customFormat="1" ht="13.8">
      <c r="A111" s="91"/>
      <c r="B111" s="91"/>
      <c r="C111" s="91"/>
      <c r="D111" s="91"/>
      <c r="E111" s="91"/>
      <c r="F111" s="91"/>
      <c r="G111" s="91"/>
      <c r="H111" s="91"/>
      <c r="I111" s="91"/>
      <c r="J111" s="91"/>
      <c r="K111" s="91"/>
      <c r="L111" s="91"/>
      <c r="M111" s="91"/>
      <c r="N111" s="91"/>
      <c r="O111" s="91"/>
      <c r="P111" s="91"/>
      <c r="Q111" s="91"/>
      <c r="R111" s="247"/>
      <c r="S111" s="247"/>
      <c r="T111" s="247"/>
      <c r="U111" s="247"/>
      <c r="V111" s="247"/>
      <c r="W111" s="247"/>
      <c r="X111" s="91"/>
      <c r="Y111" s="91"/>
      <c r="Z111" s="91"/>
      <c r="AA111" s="309"/>
      <c r="AB111" s="309"/>
      <c r="AC111" s="309"/>
      <c r="AD111" s="309"/>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row>
    <row r="112" spans="1:56" s="92" customFormat="1" ht="13.8">
      <c r="A112" s="91"/>
      <c r="B112" s="91"/>
      <c r="C112" s="91"/>
      <c r="D112" s="91"/>
      <c r="E112" s="91"/>
      <c r="F112" s="91"/>
      <c r="G112" s="91"/>
      <c r="H112" s="91"/>
      <c r="I112" s="91"/>
      <c r="J112" s="91"/>
      <c r="K112" s="91"/>
      <c r="L112" s="91"/>
      <c r="M112" s="91"/>
      <c r="N112" s="91"/>
      <c r="O112" s="91"/>
      <c r="P112" s="91"/>
      <c r="Q112" s="91"/>
      <c r="R112" s="247"/>
      <c r="S112" s="247"/>
      <c r="T112" s="247"/>
      <c r="U112" s="247"/>
      <c r="V112" s="247"/>
      <c r="W112" s="247"/>
      <c r="X112" s="91"/>
      <c r="Y112" s="91"/>
      <c r="Z112" s="91"/>
      <c r="AA112" s="309"/>
      <c r="AB112" s="309"/>
      <c r="AC112" s="309"/>
      <c r="AD112" s="309"/>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row>
    <row r="113" spans="1:56" s="92" customFormat="1" ht="13.8">
      <c r="A113" s="91"/>
      <c r="B113" s="91"/>
      <c r="C113" s="91"/>
      <c r="D113" s="91"/>
      <c r="E113" s="91"/>
      <c r="F113" s="91"/>
      <c r="G113" s="91"/>
      <c r="H113" s="91"/>
      <c r="I113" s="91"/>
      <c r="J113" s="91"/>
      <c r="K113" s="91"/>
      <c r="L113" s="91"/>
      <c r="M113" s="91"/>
      <c r="N113" s="91"/>
      <c r="O113" s="91"/>
      <c r="P113" s="91"/>
      <c r="Q113" s="91"/>
      <c r="R113" s="247"/>
      <c r="S113" s="247"/>
      <c r="T113" s="247"/>
      <c r="U113" s="247"/>
      <c r="V113" s="247"/>
      <c r="W113" s="247"/>
      <c r="X113" s="91"/>
      <c r="Y113" s="91"/>
      <c r="Z113" s="91"/>
      <c r="AA113" s="309"/>
      <c r="AB113" s="309"/>
      <c r="AC113" s="309"/>
      <c r="AD113" s="309"/>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row>
    <row r="114" spans="1:56" s="92" customFormat="1" ht="13.8">
      <c r="A114" s="91"/>
      <c r="B114" s="91"/>
      <c r="C114" s="91"/>
      <c r="D114" s="91"/>
      <c r="E114" s="91"/>
      <c r="F114" s="91"/>
      <c r="G114" s="91"/>
      <c r="H114" s="91"/>
      <c r="I114" s="91"/>
      <c r="J114" s="91"/>
      <c r="K114" s="91"/>
      <c r="L114" s="91"/>
      <c r="M114" s="91"/>
      <c r="N114" s="91"/>
      <c r="O114" s="91"/>
      <c r="P114" s="91"/>
      <c r="Q114" s="91"/>
      <c r="R114" s="247"/>
      <c r="S114" s="247"/>
      <c r="T114" s="247"/>
      <c r="U114" s="247"/>
      <c r="V114" s="247"/>
      <c r="W114" s="247"/>
      <c r="X114" s="91"/>
      <c r="Y114" s="91"/>
      <c r="Z114" s="91"/>
      <c r="AA114" s="309"/>
      <c r="AB114" s="309"/>
      <c r="AC114" s="309"/>
      <c r="AD114" s="309"/>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row>
    <row r="115" spans="1:56" s="92" customFormat="1" ht="13.8">
      <c r="A115" s="91"/>
      <c r="B115" s="91"/>
      <c r="C115" s="91"/>
      <c r="D115" s="91"/>
      <c r="E115" s="91"/>
      <c r="F115" s="91"/>
      <c r="G115" s="91"/>
      <c r="H115" s="91"/>
      <c r="I115" s="91"/>
      <c r="J115" s="91"/>
      <c r="K115" s="91"/>
      <c r="L115" s="91"/>
      <c r="M115" s="91"/>
      <c r="N115" s="91"/>
      <c r="O115" s="91"/>
      <c r="P115" s="91"/>
      <c r="Q115" s="91"/>
      <c r="R115" s="247"/>
      <c r="S115" s="247"/>
      <c r="T115" s="247"/>
      <c r="U115" s="247"/>
      <c r="V115" s="247"/>
      <c r="W115" s="247"/>
      <c r="X115" s="91"/>
      <c r="Y115" s="91"/>
      <c r="Z115" s="91"/>
      <c r="AA115" s="309"/>
      <c r="AB115" s="309"/>
      <c r="AC115" s="309"/>
      <c r="AD115" s="309"/>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row>
    <row r="116" spans="1:56" s="92" customFormat="1" ht="13.8">
      <c r="A116" s="91"/>
      <c r="B116" s="91"/>
      <c r="C116" s="91"/>
      <c r="D116" s="91"/>
      <c r="E116" s="91"/>
      <c r="F116" s="91"/>
      <c r="G116" s="91"/>
      <c r="H116" s="91"/>
      <c r="I116" s="91"/>
      <c r="J116" s="91"/>
      <c r="K116" s="91"/>
      <c r="L116" s="91"/>
      <c r="M116" s="91"/>
      <c r="N116" s="91"/>
      <c r="O116" s="91"/>
      <c r="P116" s="91"/>
      <c r="Q116" s="91"/>
      <c r="R116" s="247"/>
      <c r="S116" s="247"/>
      <c r="T116" s="247"/>
      <c r="U116" s="247"/>
      <c r="V116" s="247"/>
      <c r="W116" s="247"/>
      <c r="X116" s="91"/>
      <c r="Y116" s="91"/>
      <c r="Z116" s="91"/>
      <c r="AA116" s="309"/>
      <c r="AB116" s="309"/>
      <c r="AC116" s="309"/>
      <c r="AD116" s="309"/>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row>
    <row r="117" spans="1:56" s="92" customFormat="1" ht="13.8">
      <c r="A117" s="91"/>
      <c r="B117" s="91"/>
      <c r="C117" s="91"/>
      <c r="D117" s="91"/>
      <c r="E117" s="91"/>
      <c r="F117" s="91"/>
      <c r="G117" s="91"/>
      <c r="H117" s="91"/>
      <c r="I117" s="91"/>
      <c r="J117" s="91"/>
      <c r="K117" s="91"/>
      <c r="L117" s="91"/>
      <c r="M117" s="91"/>
      <c r="N117" s="91"/>
      <c r="O117" s="91"/>
      <c r="P117" s="91"/>
      <c r="Q117" s="91"/>
      <c r="R117" s="247"/>
      <c r="S117" s="247"/>
      <c r="T117" s="247"/>
      <c r="U117" s="247"/>
      <c r="V117" s="247"/>
      <c r="W117" s="247"/>
      <c r="X117" s="91"/>
      <c r="Y117" s="91"/>
      <c r="Z117" s="91"/>
      <c r="AA117" s="309"/>
      <c r="AB117" s="309"/>
      <c r="AC117" s="309"/>
      <c r="AD117" s="309"/>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row>
    <row r="118" spans="1:56" s="92" customFormat="1" ht="13.8">
      <c r="A118" s="91"/>
      <c r="B118" s="91"/>
      <c r="C118" s="91"/>
      <c r="D118" s="91"/>
      <c r="E118" s="91"/>
      <c r="F118" s="91"/>
      <c r="G118" s="91"/>
      <c r="H118" s="91"/>
      <c r="I118" s="91"/>
      <c r="J118" s="91"/>
      <c r="K118" s="91"/>
      <c r="L118" s="91"/>
      <c r="M118" s="91"/>
      <c r="N118" s="91"/>
      <c r="O118" s="91"/>
      <c r="P118" s="91"/>
      <c r="Q118" s="91"/>
      <c r="R118" s="247"/>
      <c r="S118" s="247"/>
      <c r="T118" s="247"/>
      <c r="U118" s="247"/>
      <c r="V118" s="247"/>
      <c r="W118" s="247"/>
      <c r="X118" s="91"/>
      <c r="Y118" s="91"/>
      <c r="Z118" s="91"/>
      <c r="AA118" s="309"/>
      <c r="AB118" s="309"/>
      <c r="AC118" s="309"/>
      <c r="AD118" s="309"/>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row>
    <row r="119" spans="1:56" s="92" customFormat="1" ht="13.8">
      <c r="A119" s="91"/>
      <c r="B119" s="91"/>
      <c r="C119" s="91"/>
      <c r="D119" s="91"/>
      <c r="E119" s="91"/>
      <c r="F119" s="91"/>
      <c r="G119" s="91"/>
      <c r="H119" s="91"/>
      <c r="I119" s="91"/>
      <c r="J119" s="91"/>
      <c r="K119" s="91"/>
      <c r="L119" s="91"/>
      <c r="M119" s="91"/>
      <c r="N119" s="91"/>
      <c r="O119" s="91"/>
      <c r="P119" s="91"/>
      <c r="Q119" s="91"/>
      <c r="R119" s="247"/>
      <c r="S119" s="247"/>
      <c r="T119" s="247"/>
      <c r="U119" s="247"/>
      <c r="V119" s="247"/>
      <c r="W119" s="247"/>
      <c r="X119" s="91"/>
      <c r="Y119" s="91"/>
      <c r="Z119" s="91"/>
      <c r="AA119" s="309"/>
      <c r="AB119" s="309"/>
      <c r="AC119" s="309"/>
      <c r="AD119" s="309"/>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row>
    <row r="120" spans="1:56" s="92" customFormat="1" ht="13.8">
      <c r="A120" s="91"/>
      <c r="B120" s="91"/>
      <c r="C120" s="91"/>
      <c r="D120" s="91"/>
      <c r="E120" s="91"/>
      <c r="F120" s="91"/>
      <c r="G120" s="91"/>
      <c r="H120" s="91"/>
      <c r="I120" s="91"/>
      <c r="J120" s="91"/>
      <c r="K120" s="91"/>
      <c r="L120" s="91"/>
      <c r="M120" s="91"/>
      <c r="N120" s="91"/>
      <c r="O120" s="91"/>
      <c r="P120" s="91"/>
      <c r="Q120" s="91"/>
      <c r="R120" s="247"/>
      <c r="S120" s="247"/>
      <c r="T120" s="247"/>
      <c r="U120" s="247"/>
      <c r="V120" s="247"/>
      <c r="W120" s="247"/>
      <c r="X120" s="91"/>
      <c r="Y120" s="91"/>
      <c r="Z120" s="91"/>
      <c r="AA120" s="309"/>
      <c r="AB120" s="309"/>
      <c r="AC120" s="309"/>
      <c r="AD120" s="309"/>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row>
    <row r="121" spans="1:56" s="92" customFormat="1" ht="13.8">
      <c r="A121" s="91"/>
      <c r="B121" s="91"/>
      <c r="C121" s="91"/>
      <c r="D121" s="91"/>
      <c r="E121" s="91"/>
      <c r="F121" s="91"/>
      <c r="G121" s="91"/>
      <c r="H121" s="91"/>
      <c r="I121" s="91"/>
      <c r="J121" s="91"/>
      <c r="K121" s="91"/>
      <c r="L121" s="91"/>
      <c r="M121" s="91"/>
      <c r="N121" s="91"/>
      <c r="O121" s="91"/>
      <c r="P121" s="91"/>
      <c r="Q121" s="91"/>
      <c r="R121" s="247"/>
      <c r="S121" s="247"/>
      <c r="T121" s="247"/>
      <c r="U121" s="247"/>
      <c r="V121" s="247"/>
      <c r="W121" s="247"/>
      <c r="X121" s="91"/>
      <c r="Y121" s="91"/>
      <c r="Z121" s="91"/>
      <c r="AA121" s="309"/>
      <c r="AB121" s="309"/>
      <c r="AC121" s="309"/>
      <c r="AD121" s="309"/>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row>
    <row r="122" spans="1:56" s="92" customFormat="1" ht="13.8">
      <c r="A122" s="91"/>
      <c r="B122" s="91"/>
      <c r="C122" s="91"/>
      <c r="D122" s="91"/>
      <c r="E122" s="91"/>
      <c r="F122" s="91"/>
      <c r="G122" s="91"/>
      <c r="H122" s="91"/>
      <c r="I122" s="91"/>
      <c r="J122" s="91"/>
      <c r="K122" s="91"/>
      <c r="L122" s="91"/>
      <c r="M122" s="91"/>
      <c r="N122" s="91"/>
      <c r="O122" s="91"/>
      <c r="P122" s="91"/>
      <c r="Q122" s="91"/>
      <c r="R122" s="247"/>
      <c r="S122" s="247"/>
      <c r="T122" s="247"/>
      <c r="U122" s="247"/>
      <c r="V122" s="247"/>
      <c r="W122" s="247"/>
      <c r="X122" s="91"/>
      <c r="Y122" s="91"/>
      <c r="Z122" s="91"/>
      <c r="AA122" s="309"/>
      <c r="AB122" s="309"/>
      <c r="AC122" s="309"/>
      <c r="AD122" s="309"/>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row>
    <row r="123" spans="1:56" s="92" customFormat="1" ht="13.8">
      <c r="A123" s="91"/>
      <c r="B123" s="91"/>
      <c r="C123" s="91"/>
      <c r="D123" s="91"/>
      <c r="E123" s="91"/>
      <c r="F123" s="91"/>
      <c r="G123" s="91"/>
      <c r="H123" s="91"/>
      <c r="I123" s="91"/>
      <c r="J123" s="91"/>
      <c r="K123" s="91"/>
      <c r="L123" s="91"/>
      <c r="M123" s="91"/>
      <c r="N123" s="91"/>
      <c r="O123" s="91"/>
      <c r="P123" s="91"/>
      <c r="Q123" s="91"/>
      <c r="R123" s="247"/>
      <c r="S123" s="247"/>
      <c r="T123" s="247"/>
      <c r="U123" s="247"/>
      <c r="V123" s="247"/>
      <c r="W123" s="247"/>
      <c r="X123" s="91"/>
      <c r="Y123" s="91"/>
      <c r="Z123" s="91"/>
      <c r="AA123" s="309"/>
      <c r="AB123" s="309"/>
      <c r="AC123" s="309"/>
      <c r="AD123" s="309"/>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row>
    <row r="124" spans="1:56" s="92" customFormat="1" ht="13.8">
      <c r="A124" s="91"/>
      <c r="B124" s="91"/>
      <c r="C124" s="91"/>
      <c r="D124" s="91"/>
      <c r="E124" s="91"/>
      <c r="F124" s="91"/>
      <c r="G124" s="91"/>
      <c r="H124" s="91"/>
      <c r="I124" s="91"/>
      <c r="J124" s="91"/>
      <c r="K124" s="91"/>
      <c r="L124" s="91"/>
      <c r="M124" s="91"/>
      <c r="N124" s="91"/>
      <c r="O124" s="91"/>
      <c r="P124" s="91"/>
      <c r="Q124" s="91"/>
      <c r="R124" s="247"/>
      <c r="S124" s="247"/>
      <c r="T124" s="247"/>
      <c r="U124" s="247"/>
      <c r="V124" s="247"/>
      <c r="W124" s="247"/>
      <c r="X124" s="91"/>
      <c r="Y124" s="91"/>
      <c r="Z124" s="91"/>
      <c r="AA124" s="309"/>
      <c r="AB124" s="309"/>
      <c r="AC124" s="309"/>
      <c r="AD124" s="309"/>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row>
    <row r="125" spans="1:56" s="92" customFormat="1" ht="13.8">
      <c r="A125" s="91"/>
      <c r="B125" s="91"/>
      <c r="C125" s="91"/>
      <c r="D125" s="91"/>
      <c r="E125" s="91"/>
      <c r="F125" s="91"/>
      <c r="G125" s="91"/>
      <c r="H125" s="91"/>
      <c r="I125" s="91"/>
      <c r="J125" s="91"/>
      <c r="K125" s="91"/>
      <c r="L125" s="91"/>
      <c r="M125" s="91"/>
      <c r="N125" s="91"/>
      <c r="O125" s="91"/>
      <c r="P125" s="91"/>
      <c r="Q125" s="91"/>
      <c r="R125" s="247"/>
      <c r="S125" s="247"/>
      <c r="T125" s="247"/>
      <c r="U125" s="247"/>
      <c r="V125" s="247"/>
      <c r="W125" s="247"/>
      <c r="X125" s="91"/>
      <c r="Y125" s="91"/>
      <c r="Z125" s="91"/>
      <c r="AA125" s="309"/>
      <c r="AB125" s="309"/>
      <c r="AC125" s="309"/>
      <c r="AD125" s="309"/>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row>
    <row r="126" spans="1:56" s="92" customFormat="1" ht="13.8">
      <c r="A126" s="91"/>
      <c r="B126" s="91"/>
      <c r="C126" s="91"/>
      <c r="D126" s="91"/>
      <c r="E126" s="91"/>
      <c r="F126" s="91"/>
      <c r="G126" s="91"/>
      <c r="H126" s="91"/>
      <c r="I126" s="91"/>
      <c r="J126" s="91"/>
      <c r="K126" s="91"/>
      <c r="L126" s="91"/>
      <c r="M126" s="91"/>
      <c r="N126" s="91"/>
      <c r="O126" s="91"/>
      <c r="P126" s="91"/>
      <c r="Q126" s="91"/>
      <c r="R126" s="247"/>
      <c r="S126" s="247"/>
      <c r="T126" s="247"/>
      <c r="U126" s="247"/>
      <c r="V126" s="247"/>
      <c r="W126" s="247"/>
      <c r="X126" s="91"/>
      <c r="Y126" s="91"/>
      <c r="Z126" s="91"/>
      <c r="AA126" s="309"/>
      <c r="AB126" s="309"/>
      <c r="AC126" s="309"/>
      <c r="AD126" s="309"/>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row>
    <row r="127" spans="1:56" s="92" customFormat="1" ht="13.8">
      <c r="A127" s="91"/>
      <c r="B127" s="91"/>
      <c r="C127" s="91"/>
      <c r="D127" s="91"/>
      <c r="E127" s="91"/>
      <c r="F127" s="91"/>
      <c r="G127" s="91"/>
      <c r="H127" s="91"/>
      <c r="I127" s="91"/>
      <c r="J127" s="91"/>
      <c r="K127" s="91"/>
      <c r="L127" s="91"/>
      <c r="M127" s="91"/>
      <c r="N127" s="91"/>
      <c r="O127" s="91"/>
      <c r="P127" s="91"/>
      <c r="Q127" s="91"/>
      <c r="R127" s="247"/>
      <c r="S127" s="247"/>
      <c r="T127" s="247"/>
      <c r="U127" s="247"/>
      <c r="V127" s="247"/>
      <c r="W127" s="247"/>
      <c r="X127" s="91"/>
      <c r="Y127" s="91"/>
      <c r="Z127" s="91"/>
      <c r="AA127" s="309"/>
      <c r="AB127" s="309"/>
      <c r="AC127" s="309"/>
      <c r="AD127" s="309"/>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row>
    <row r="128" spans="1:56" s="92" customFormat="1" ht="13.8">
      <c r="A128" s="91"/>
      <c r="B128" s="91"/>
      <c r="C128" s="91"/>
      <c r="D128" s="91"/>
      <c r="E128" s="91"/>
      <c r="F128" s="91"/>
      <c r="G128" s="91"/>
      <c r="H128" s="91"/>
      <c r="I128" s="91"/>
      <c r="J128" s="91"/>
      <c r="K128" s="91"/>
      <c r="L128" s="91"/>
      <c r="M128" s="91"/>
      <c r="N128" s="91"/>
      <c r="O128" s="91"/>
      <c r="P128" s="91"/>
      <c r="Q128" s="91"/>
      <c r="R128" s="247"/>
      <c r="S128" s="247"/>
      <c r="T128" s="247"/>
      <c r="U128" s="247"/>
      <c r="V128" s="247"/>
      <c r="W128" s="247"/>
      <c r="X128" s="91"/>
      <c r="Y128" s="91"/>
      <c r="Z128" s="91"/>
      <c r="AA128" s="309"/>
      <c r="AB128" s="309"/>
      <c r="AC128" s="309"/>
      <c r="AD128" s="309"/>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row>
    <row r="129" spans="1:56" s="92" customFormat="1" ht="13.8">
      <c r="A129" s="91"/>
      <c r="B129" s="91"/>
      <c r="C129" s="91"/>
      <c r="D129" s="91"/>
      <c r="E129" s="91"/>
      <c r="F129" s="91"/>
      <c r="G129" s="91"/>
      <c r="H129" s="91"/>
      <c r="I129" s="91"/>
      <c r="J129" s="91"/>
      <c r="K129" s="91"/>
      <c r="L129" s="91"/>
      <c r="M129" s="91"/>
      <c r="N129" s="91"/>
      <c r="O129" s="91"/>
      <c r="P129" s="91"/>
      <c r="Q129" s="91"/>
      <c r="R129" s="247"/>
      <c r="S129" s="247"/>
      <c r="T129" s="247"/>
      <c r="U129" s="247"/>
      <c r="V129" s="247"/>
      <c r="W129" s="247"/>
      <c r="X129" s="91"/>
      <c r="Y129" s="91"/>
      <c r="Z129" s="91"/>
      <c r="AA129" s="309"/>
      <c r="AB129" s="309"/>
      <c r="AC129" s="309"/>
      <c r="AD129" s="309"/>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row>
    <row r="130" spans="1:56" s="92" customFormat="1" ht="13.8">
      <c r="A130" s="91"/>
      <c r="B130" s="91"/>
      <c r="C130" s="91"/>
      <c r="D130" s="91"/>
      <c r="E130" s="91"/>
      <c r="F130" s="91"/>
      <c r="G130" s="91"/>
      <c r="H130" s="91"/>
      <c r="I130" s="91"/>
      <c r="J130" s="91"/>
      <c r="K130" s="91"/>
      <c r="L130" s="91"/>
      <c r="M130" s="91"/>
      <c r="N130" s="91"/>
      <c r="O130" s="91"/>
      <c r="P130" s="91"/>
      <c r="Q130" s="91"/>
      <c r="R130" s="247"/>
      <c r="S130" s="247"/>
      <c r="T130" s="247"/>
      <c r="U130" s="247"/>
      <c r="V130" s="247"/>
      <c r="W130" s="247"/>
      <c r="X130" s="91"/>
      <c r="Y130" s="91"/>
      <c r="Z130" s="91"/>
      <c r="AA130" s="309"/>
      <c r="AB130" s="309"/>
      <c r="AC130" s="309"/>
      <c r="AD130" s="309"/>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row>
    <row r="131" spans="1:56" s="92" customFormat="1" ht="13.8">
      <c r="A131" s="91"/>
      <c r="B131" s="91"/>
      <c r="C131" s="91"/>
      <c r="D131" s="91"/>
      <c r="E131" s="91"/>
      <c r="F131" s="91"/>
      <c r="G131" s="91"/>
      <c r="H131" s="91"/>
      <c r="I131" s="91"/>
      <c r="J131" s="91"/>
      <c r="K131" s="91"/>
      <c r="L131" s="91"/>
      <c r="M131" s="91"/>
      <c r="N131" s="91"/>
      <c r="O131" s="91"/>
      <c r="P131" s="91"/>
      <c r="Q131" s="91"/>
      <c r="R131" s="247"/>
      <c r="S131" s="247"/>
      <c r="T131" s="247"/>
      <c r="U131" s="247"/>
      <c r="V131" s="247"/>
      <c r="W131" s="247"/>
      <c r="X131" s="91"/>
      <c r="Y131" s="91"/>
      <c r="Z131" s="91"/>
      <c r="AA131" s="309"/>
      <c r="AB131" s="309"/>
      <c r="AC131" s="309"/>
      <c r="AD131" s="309"/>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row>
    <row r="132" spans="1:56" s="92" customFormat="1" ht="13.8">
      <c r="A132" s="91"/>
      <c r="B132" s="91"/>
      <c r="C132" s="91"/>
      <c r="D132" s="91"/>
      <c r="E132" s="91"/>
      <c r="F132" s="91"/>
      <c r="G132" s="91"/>
      <c r="H132" s="91"/>
      <c r="I132" s="91"/>
      <c r="J132" s="91"/>
      <c r="K132" s="91"/>
      <c r="L132" s="91"/>
      <c r="M132" s="91"/>
      <c r="N132" s="91"/>
      <c r="O132" s="91"/>
      <c r="P132" s="91"/>
      <c r="Q132" s="91"/>
      <c r="R132" s="247"/>
      <c r="S132" s="247"/>
      <c r="T132" s="247"/>
      <c r="U132" s="247"/>
      <c r="V132" s="247"/>
      <c r="W132" s="247"/>
      <c r="X132" s="91"/>
      <c r="Y132" s="91"/>
      <c r="Z132" s="91"/>
      <c r="AA132" s="309"/>
      <c r="AB132" s="309"/>
      <c r="AC132" s="309"/>
      <c r="AD132" s="309"/>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row>
    <row r="133" spans="1:56" s="92" customFormat="1" ht="13.8">
      <c r="A133" s="91"/>
      <c r="B133" s="91"/>
      <c r="C133" s="91"/>
      <c r="D133" s="91"/>
      <c r="E133" s="91"/>
      <c r="F133" s="91"/>
      <c r="G133" s="91"/>
      <c r="H133" s="91"/>
      <c r="I133" s="91"/>
      <c r="J133" s="91"/>
      <c r="K133" s="91"/>
      <c r="L133" s="91"/>
      <c r="M133" s="91"/>
      <c r="N133" s="91"/>
      <c r="O133" s="91"/>
      <c r="P133" s="91"/>
      <c r="Q133" s="91"/>
      <c r="R133" s="247"/>
      <c r="S133" s="247"/>
      <c r="T133" s="247"/>
      <c r="U133" s="247"/>
      <c r="V133" s="247"/>
      <c r="W133" s="247"/>
      <c r="X133" s="91"/>
      <c r="Y133" s="91"/>
      <c r="Z133" s="91"/>
      <c r="AA133" s="309"/>
      <c r="AB133" s="309"/>
      <c r="AC133" s="309"/>
      <c r="AD133" s="309"/>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row>
    <row r="134" spans="1:56" s="92" customFormat="1" ht="13.8">
      <c r="A134" s="91"/>
      <c r="B134" s="91"/>
      <c r="C134" s="91"/>
      <c r="D134" s="91"/>
      <c r="E134" s="91"/>
      <c r="F134" s="91"/>
      <c r="G134" s="91"/>
      <c r="H134" s="91"/>
      <c r="I134" s="91"/>
      <c r="J134" s="91"/>
      <c r="K134" s="91"/>
      <c r="L134" s="91"/>
      <c r="M134" s="91"/>
      <c r="N134" s="91"/>
      <c r="O134" s="91"/>
      <c r="P134" s="91"/>
      <c r="Q134" s="91"/>
      <c r="R134" s="247"/>
      <c r="S134" s="247"/>
      <c r="T134" s="247"/>
      <c r="U134" s="247"/>
      <c r="V134" s="247"/>
      <c r="W134" s="247"/>
      <c r="X134" s="91"/>
      <c r="Y134" s="91"/>
      <c r="Z134" s="91"/>
      <c r="AA134" s="309"/>
      <c r="AB134" s="309"/>
      <c r="AC134" s="309"/>
      <c r="AD134" s="309"/>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row>
    <row r="135" spans="1:56" s="92" customFormat="1" ht="13.8">
      <c r="A135" s="91"/>
      <c r="B135" s="91"/>
      <c r="C135" s="91"/>
      <c r="D135" s="91"/>
      <c r="E135" s="91"/>
      <c r="F135" s="91"/>
      <c r="G135" s="91"/>
      <c r="H135" s="91"/>
      <c r="I135" s="91"/>
      <c r="J135" s="91"/>
      <c r="K135" s="91"/>
      <c r="L135" s="91"/>
      <c r="M135" s="91"/>
      <c r="N135" s="91"/>
      <c r="O135" s="91"/>
      <c r="P135" s="91"/>
      <c r="Q135" s="91"/>
      <c r="R135" s="247"/>
      <c r="S135" s="247"/>
      <c r="T135" s="247"/>
      <c r="U135" s="247"/>
      <c r="V135" s="247"/>
      <c r="W135" s="247"/>
      <c r="X135" s="91"/>
      <c r="Y135" s="91"/>
      <c r="Z135" s="91"/>
      <c r="AA135" s="309"/>
      <c r="AB135" s="309"/>
      <c r="AC135" s="309"/>
      <c r="AD135" s="309"/>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row>
    <row r="136" spans="1:56" s="92" customFormat="1" ht="13.8">
      <c r="A136" s="91"/>
      <c r="B136" s="91"/>
      <c r="C136" s="91"/>
      <c r="D136" s="91"/>
      <c r="E136" s="91"/>
      <c r="F136" s="91"/>
      <c r="G136" s="91"/>
      <c r="H136" s="91"/>
      <c r="I136" s="91"/>
      <c r="J136" s="91"/>
      <c r="K136" s="91"/>
      <c r="L136" s="91"/>
      <c r="M136" s="91"/>
      <c r="N136" s="91"/>
      <c r="O136" s="91"/>
      <c r="P136" s="91"/>
      <c r="Q136" s="91"/>
      <c r="R136" s="247"/>
      <c r="S136" s="247"/>
      <c r="T136" s="247"/>
      <c r="U136" s="247"/>
      <c r="V136" s="247"/>
      <c r="W136" s="247"/>
      <c r="X136" s="91"/>
      <c r="Y136" s="91"/>
      <c r="Z136" s="91"/>
      <c r="AA136" s="309"/>
      <c r="AB136" s="309"/>
      <c r="AC136" s="309"/>
      <c r="AD136" s="309"/>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row>
    <row r="137" spans="1:56" s="92" customFormat="1" ht="13.8">
      <c r="A137" s="91"/>
      <c r="B137" s="91"/>
      <c r="C137" s="91"/>
      <c r="D137" s="91"/>
      <c r="E137" s="91"/>
      <c r="F137" s="91"/>
      <c r="G137" s="91"/>
      <c r="H137" s="91"/>
      <c r="I137" s="91"/>
      <c r="J137" s="91"/>
      <c r="K137" s="91"/>
      <c r="L137" s="91"/>
      <c r="M137" s="91"/>
      <c r="N137" s="91"/>
      <c r="O137" s="91"/>
      <c r="P137" s="91"/>
      <c r="Q137" s="91"/>
      <c r="R137" s="247"/>
      <c r="S137" s="247"/>
      <c r="T137" s="247"/>
      <c r="U137" s="247"/>
      <c r="V137" s="247"/>
      <c r="W137" s="247"/>
      <c r="X137" s="91"/>
      <c r="Y137" s="91"/>
      <c r="Z137" s="91"/>
      <c r="AA137" s="309"/>
      <c r="AB137" s="309"/>
      <c r="AC137" s="309"/>
      <c r="AD137" s="309"/>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row>
    <row r="138" spans="1:56" s="92" customFormat="1" ht="13.8">
      <c r="A138" s="91"/>
      <c r="B138" s="91"/>
      <c r="C138" s="91"/>
      <c r="D138" s="91"/>
      <c r="E138" s="91"/>
      <c r="F138" s="91"/>
      <c r="G138" s="91"/>
      <c r="H138" s="91"/>
      <c r="I138" s="91"/>
      <c r="J138" s="91"/>
      <c r="K138" s="91"/>
      <c r="L138" s="91"/>
      <c r="M138" s="91"/>
      <c r="N138" s="91"/>
      <c r="O138" s="91"/>
      <c r="P138" s="91"/>
      <c r="Q138" s="91"/>
      <c r="R138" s="247"/>
      <c r="S138" s="247"/>
      <c r="T138" s="247"/>
      <c r="U138" s="247"/>
      <c r="V138" s="247"/>
      <c r="W138" s="247"/>
      <c r="X138" s="91"/>
      <c r="Y138" s="91"/>
      <c r="Z138" s="91"/>
      <c r="AA138" s="309"/>
      <c r="AB138" s="309"/>
      <c r="AC138" s="309"/>
      <c r="AD138" s="309"/>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row>
    <row r="139" spans="1:56" s="92" customFormat="1" ht="13.8">
      <c r="A139" s="91"/>
      <c r="B139" s="91"/>
      <c r="C139" s="91"/>
      <c r="D139" s="91"/>
      <c r="E139" s="91"/>
      <c r="F139" s="91"/>
      <c r="G139" s="91"/>
      <c r="H139" s="91"/>
      <c r="I139" s="91"/>
      <c r="J139" s="91"/>
      <c r="K139" s="91"/>
      <c r="L139" s="91"/>
      <c r="M139" s="91"/>
      <c r="N139" s="91"/>
      <c r="O139" s="91"/>
      <c r="P139" s="91"/>
      <c r="Q139" s="91"/>
      <c r="R139" s="247"/>
      <c r="S139" s="247"/>
      <c r="T139" s="247"/>
      <c r="U139" s="247"/>
      <c r="V139" s="247"/>
      <c r="W139" s="247"/>
      <c r="X139" s="91"/>
      <c r="Y139" s="91"/>
      <c r="Z139" s="91"/>
      <c r="AA139" s="309"/>
      <c r="AB139" s="309"/>
      <c r="AC139" s="309"/>
      <c r="AD139" s="309"/>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row>
    <row r="140" spans="1:56" s="92" customFormat="1" ht="13.8">
      <c r="A140" s="91"/>
      <c r="B140" s="91"/>
      <c r="C140" s="91"/>
      <c r="D140" s="91"/>
      <c r="E140" s="91"/>
      <c r="F140" s="91"/>
      <c r="G140" s="91"/>
      <c r="H140" s="91"/>
      <c r="I140" s="91"/>
      <c r="J140" s="91"/>
      <c r="K140" s="91"/>
      <c r="L140" s="91"/>
      <c r="M140" s="91"/>
      <c r="N140" s="91"/>
      <c r="O140" s="91"/>
      <c r="P140" s="91"/>
      <c r="Q140" s="91"/>
      <c r="R140" s="247"/>
      <c r="S140" s="247"/>
      <c r="T140" s="247"/>
      <c r="U140" s="247"/>
      <c r="V140" s="247"/>
      <c r="W140" s="247"/>
      <c r="X140" s="91"/>
      <c r="Y140" s="91"/>
      <c r="Z140" s="91"/>
      <c r="AA140" s="309"/>
      <c r="AB140" s="309"/>
      <c r="AC140" s="309"/>
      <c r="AD140" s="309"/>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row>
    <row r="141" spans="1:56" s="92" customFormat="1" ht="13.8">
      <c r="A141" s="91"/>
      <c r="B141" s="91"/>
      <c r="C141" s="91"/>
      <c r="D141" s="91"/>
      <c r="E141" s="91"/>
      <c r="F141" s="91"/>
      <c r="G141" s="91"/>
      <c r="H141" s="91"/>
      <c r="I141" s="91"/>
      <c r="J141" s="91"/>
      <c r="K141" s="91"/>
      <c r="L141" s="91"/>
      <c r="M141" s="91"/>
      <c r="N141" s="91"/>
      <c r="O141" s="91"/>
      <c r="P141" s="91"/>
      <c r="Q141" s="91"/>
      <c r="R141" s="247"/>
      <c r="S141" s="247"/>
      <c r="T141" s="247"/>
      <c r="U141" s="247"/>
      <c r="V141" s="247"/>
      <c r="W141" s="247"/>
      <c r="X141" s="91"/>
      <c r="Y141" s="91"/>
      <c r="Z141" s="91"/>
      <c r="AA141" s="309"/>
      <c r="AB141" s="309"/>
      <c r="AC141" s="309"/>
      <c r="AD141" s="309"/>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row>
    <row r="142" spans="1:56" s="92" customFormat="1" ht="13.8">
      <c r="A142" s="91"/>
      <c r="B142" s="91"/>
      <c r="C142" s="91"/>
      <c r="D142" s="91"/>
      <c r="E142" s="91"/>
      <c r="F142" s="91"/>
      <c r="G142" s="91"/>
      <c r="H142" s="91"/>
      <c r="I142" s="91"/>
      <c r="J142" s="91"/>
      <c r="K142" s="91"/>
      <c r="L142" s="91"/>
      <c r="M142" s="91"/>
      <c r="N142" s="91"/>
      <c r="O142" s="91"/>
      <c r="P142" s="91"/>
      <c r="Q142" s="91"/>
      <c r="R142" s="247"/>
      <c r="S142" s="247"/>
      <c r="T142" s="247"/>
      <c r="U142" s="247"/>
      <c r="V142" s="247"/>
      <c r="W142" s="247"/>
      <c r="X142" s="91"/>
      <c r="Y142" s="91"/>
      <c r="Z142" s="91"/>
      <c r="AA142" s="309"/>
      <c r="AB142" s="309"/>
      <c r="AC142" s="309"/>
      <c r="AD142" s="309"/>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row>
    <row r="143" spans="1:56" s="92" customFormat="1" ht="13.8">
      <c r="A143" s="91"/>
      <c r="B143" s="91"/>
      <c r="C143" s="91"/>
      <c r="D143" s="91"/>
      <c r="E143" s="91"/>
      <c r="F143" s="91"/>
      <c r="G143" s="91"/>
      <c r="H143" s="91"/>
      <c r="I143" s="91"/>
      <c r="J143" s="91"/>
      <c r="K143" s="91"/>
      <c r="L143" s="91"/>
      <c r="M143" s="91"/>
      <c r="N143" s="91"/>
      <c r="O143" s="91"/>
      <c r="P143" s="91"/>
      <c r="Q143" s="91"/>
      <c r="R143" s="247"/>
      <c r="S143" s="247"/>
      <c r="T143" s="247"/>
      <c r="U143" s="247"/>
      <c r="V143" s="247"/>
      <c r="W143" s="247"/>
      <c r="X143" s="91"/>
      <c r="Y143" s="91"/>
      <c r="Z143" s="91"/>
      <c r="AA143" s="309"/>
      <c r="AB143" s="309"/>
      <c r="AC143" s="309"/>
      <c r="AD143" s="309"/>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row>
    <row r="144" spans="1:56" s="92" customFormat="1" ht="13.8">
      <c r="A144" s="91"/>
      <c r="B144" s="91"/>
      <c r="C144" s="91"/>
      <c r="D144" s="91"/>
      <c r="E144" s="91"/>
      <c r="F144" s="91"/>
      <c r="G144" s="91"/>
      <c r="H144" s="91"/>
      <c r="I144" s="91"/>
      <c r="J144" s="91"/>
      <c r="K144" s="91"/>
      <c r="L144" s="91"/>
      <c r="M144" s="91"/>
      <c r="N144" s="91"/>
      <c r="O144" s="91"/>
      <c r="P144" s="91"/>
      <c r="Q144" s="91"/>
      <c r="R144" s="247"/>
      <c r="S144" s="247"/>
      <c r="T144" s="247"/>
      <c r="U144" s="247"/>
      <c r="V144" s="247"/>
      <c r="W144" s="247"/>
      <c r="X144" s="91"/>
      <c r="Y144" s="91"/>
      <c r="Z144" s="91"/>
      <c r="AA144" s="309"/>
      <c r="AB144" s="309"/>
      <c r="AC144" s="309"/>
      <c r="AD144" s="309"/>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row>
    <row r="145" spans="1:56" s="92" customFormat="1" ht="13.8">
      <c r="A145" s="91"/>
      <c r="B145" s="91"/>
      <c r="C145" s="91"/>
      <c r="D145" s="91"/>
      <c r="E145" s="91"/>
      <c r="F145" s="91"/>
      <c r="G145" s="91"/>
      <c r="H145" s="91"/>
      <c r="I145" s="91"/>
      <c r="J145" s="91"/>
      <c r="K145" s="91"/>
      <c r="L145" s="91"/>
      <c r="M145" s="91"/>
      <c r="N145" s="91"/>
      <c r="O145" s="91"/>
      <c r="P145" s="91"/>
      <c r="Q145" s="91"/>
      <c r="R145" s="247"/>
      <c r="S145" s="247"/>
      <c r="T145" s="247"/>
      <c r="U145" s="247"/>
      <c r="V145" s="247"/>
      <c r="W145" s="247"/>
      <c r="X145" s="91"/>
      <c r="Y145" s="91"/>
      <c r="Z145" s="91"/>
      <c r="AA145" s="309"/>
      <c r="AB145" s="309"/>
      <c r="AC145" s="309"/>
      <c r="AD145" s="309"/>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row>
    <row r="146" spans="1:56" s="92" customFormat="1" ht="13.8">
      <c r="A146" s="91"/>
      <c r="B146" s="91"/>
      <c r="C146" s="91"/>
      <c r="D146" s="91"/>
      <c r="E146" s="91"/>
      <c r="F146" s="91"/>
      <c r="G146" s="91"/>
      <c r="H146" s="91"/>
      <c r="I146" s="91"/>
      <c r="J146" s="91"/>
      <c r="K146" s="91"/>
      <c r="L146" s="91"/>
      <c r="M146" s="91"/>
      <c r="N146" s="91"/>
      <c r="O146" s="91"/>
      <c r="P146" s="91"/>
      <c r="Q146" s="91"/>
      <c r="R146" s="247"/>
      <c r="S146" s="247"/>
      <c r="T146" s="247"/>
      <c r="U146" s="247"/>
      <c r="V146" s="247"/>
      <c r="W146" s="247"/>
      <c r="X146" s="91"/>
      <c r="Y146" s="91"/>
      <c r="Z146" s="91"/>
      <c r="AA146" s="309"/>
      <c r="AB146" s="309"/>
      <c r="AC146" s="309"/>
      <c r="AD146" s="309"/>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row>
    <row r="147" spans="1:56" s="92" customFormat="1" ht="13.8">
      <c r="A147" s="91"/>
      <c r="B147" s="91"/>
      <c r="C147" s="91"/>
      <c r="D147" s="91"/>
      <c r="E147" s="91"/>
      <c r="F147" s="91"/>
      <c r="G147" s="91"/>
      <c r="H147" s="91"/>
      <c r="I147" s="91"/>
      <c r="J147" s="91"/>
      <c r="K147" s="91"/>
      <c r="L147" s="91"/>
      <c r="M147" s="91"/>
      <c r="N147" s="91"/>
      <c r="O147" s="91"/>
      <c r="P147" s="91"/>
      <c r="Q147" s="91"/>
      <c r="R147" s="247"/>
      <c r="S147" s="247"/>
      <c r="T147" s="247"/>
      <c r="U147" s="247"/>
      <c r="V147" s="247"/>
      <c r="W147" s="247"/>
      <c r="X147" s="91"/>
      <c r="Y147" s="91"/>
      <c r="Z147" s="91"/>
      <c r="AA147" s="309"/>
      <c r="AB147" s="309"/>
      <c r="AC147" s="309"/>
      <c r="AD147" s="309"/>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row>
    <row r="148" spans="1:56" s="92" customFormat="1" ht="13.8">
      <c r="A148" s="91"/>
      <c r="B148" s="91"/>
      <c r="C148" s="91"/>
      <c r="D148" s="91"/>
      <c r="E148" s="91"/>
      <c r="F148" s="91"/>
      <c r="G148" s="91"/>
      <c r="H148" s="91"/>
      <c r="I148" s="91"/>
      <c r="J148" s="91"/>
      <c r="K148" s="91"/>
      <c r="L148" s="91"/>
      <c r="M148" s="91"/>
      <c r="N148" s="91"/>
      <c r="O148" s="91"/>
      <c r="P148" s="91"/>
      <c r="Q148" s="91"/>
      <c r="R148" s="247"/>
      <c r="S148" s="247"/>
      <c r="T148" s="247"/>
      <c r="U148" s="247"/>
      <c r="V148" s="247"/>
      <c r="W148" s="247"/>
      <c r="X148" s="91"/>
      <c r="Y148" s="91"/>
      <c r="Z148" s="91"/>
      <c r="AA148" s="309"/>
      <c r="AB148" s="309"/>
      <c r="AC148" s="309"/>
      <c r="AD148" s="309"/>
      <c r="AE148" s="91"/>
      <c r="AF148" s="91"/>
      <c r="AG148" s="91"/>
      <c r="AH148" s="91"/>
      <c r="AI148" s="91"/>
      <c r="AJ148" s="91"/>
      <c r="AK148" s="91"/>
      <c r="AL148" s="91"/>
      <c r="AM148" s="91"/>
      <c r="AN148" s="91"/>
      <c r="AO148" s="91"/>
      <c r="AP148" s="91"/>
      <c r="AQ148" s="91"/>
      <c r="AR148" s="91"/>
      <c r="AS148" s="91"/>
      <c r="AT148" s="91"/>
      <c r="AU148" s="91"/>
      <c r="AV148" s="91"/>
      <c r="AW148" s="91"/>
      <c r="AX148" s="91"/>
      <c r="AY148" s="91"/>
      <c r="AZ148" s="91"/>
      <c r="BA148" s="91"/>
      <c r="BB148" s="91"/>
      <c r="BC148" s="91"/>
      <c r="BD148" s="91"/>
    </row>
    <row r="149" spans="1:56" s="92" customFormat="1" ht="13.8">
      <c r="A149" s="91"/>
      <c r="B149" s="91"/>
      <c r="C149" s="91"/>
      <c r="D149" s="91"/>
      <c r="E149" s="91"/>
      <c r="F149" s="91"/>
      <c r="G149" s="91"/>
      <c r="H149" s="91"/>
      <c r="I149" s="91"/>
      <c r="J149" s="91"/>
      <c r="K149" s="91"/>
      <c r="L149" s="91"/>
      <c r="M149" s="91"/>
      <c r="N149" s="91"/>
      <c r="O149" s="91"/>
      <c r="P149" s="91"/>
      <c r="Q149" s="91"/>
      <c r="R149" s="247"/>
      <c r="S149" s="247"/>
      <c r="T149" s="247"/>
      <c r="U149" s="247"/>
      <c r="V149" s="247"/>
      <c r="W149" s="247"/>
      <c r="X149" s="91"/>
      <c r="Y149" s="91"/>
      <c r="Z149" s="91"/>
      <c r="AA149" s="309"/>
      <c r="AB149" s="309"/>
      <c r="AC149" s="309"/>
      <c r="AD149" s="309"/>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91"/>
      <c r="BC149" s="91"/>
      <c r="BD149" s="91"/>
    </row>
    <row r="150" spans="1:56" s="92" customFormat="1" ht="13.8">
      <c r="A150" s="91"/>
      <c r="B150" s="91"/>
      <c r="C150" s="91"/>
      <c r="D150" s="91"/>
      <c r="E150" s="91"/>
      <c r="F150" s="91"/>
      <c r="G150" s="91"/>
      <c r="H150" s="91"/>
      <c r="I150" s="91"/>
      <c r="J150" s="91"/>
      <c r="K150" s="91"/>
      <c r="L150" s="91"/>
      <c r="M150" s="91"/>
      <c r="N150" s="91"/>
      <c r="O150" s="91"/>
      <c r="P150" s="91"/>
      <c r="Q150" s="91"/>
      <c r="R150" s="247"/>
      <c r="S150" s="247"/>
      <c r="T150" s="247"/>
      <c r="U150" s="247"/>
      <c r="V150" s="247"/>
      <c r="W150" s="247"/>
      <c r="X150" s="91"/>
      <c r="Y150" s="91"/>
      <c r="Z150" s="91"/>
      <c r="AA150" s="309"/>
      <c r="AB150" s="309"/>
      <c r="AC150" s="309"/>
      <c r="AD150" s="309"/>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row>
    <row r="151" spans="1:56" s="92" customFormat="1" ht="13.8">
      <c r="A151" s="91"/>
      <c r="B151" s="91"/>
      <c r="C151" s="91"/>
      <c r="D151" s="91"/>
      <c r="E151" s="91"/>
      <c r="F151" s="91"/>
      <c r="G151" s="91"/>
      <c r="H151" s="91"/>
      <c r="I151" s="91"/>
      <c r="J151" s="91"/>
      <c r="K151" s="91"/>
      <c r="L151" s="91"/>
      <c r="M151" s="91"/>
      <c r="N151" s="91"/>
      <c r="O151" s="91"/>
      <c r="P151" s="91"/>
      <c r="Q151" s="91"/>
      <c r="R151" s="247"/>
      <c r="S151" s="247"/>
      <c r="T151" s="247"/>
      <c r="U151" s="247"/>
      <c r="V151" s="247"/>
      <c r="W151" s="247"/>
      <c r="X151" s="91"/>
      <c r="Y151" s="91"/>
      <c r="Z151" s="91"/>
      <c r="AA151" s="309"/>
      <c r="AB151" s="309"/>
      <c r="AC151" s="309"/>
      <c r="AD151" s="309"/>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row>
    <row r="152" spans="1:56" s="92" customFormat="1" ht="13.8">
      <c r="A152" s="91"/>
      <c r="B152" s="91"/>
      <c r="C152" s="91"/>
      <c r="D152" s="91"/>
      <c r="E152" s="91"/>
      <c r="F152" s="91"/>
      <c r="G152" s="91"/>
      <c r="H152" s="91"/>
      <c r="I152" s="91"/>
      <c r="J152" s="91"/>
      <c r="K152" s="91"/>
      <c r="L152" s="91"/>
      <c r="M152" s="91"/>
      <c r="N152" s="91"/>
      <c r="O152" s="91"/>
      <c r="P152" s="91"/>
      <c r="Q152" s="91"/>
      <c r="R152" s="247"/>
      <c r="S152" s="247"/>
      <c r="T152" s="247"/>
      <c r="U152" s="247"/>
      <c r="V152" s="247"/>
      <c r="W152" s="247"/>
      <c r="X152" s="91"/>
      <c r="Y152" s="91"/>
      <c r="Z152" s="91"/>
      <c r="AA152" s="309"/>
      <c r="AB152" s="309"/>
      <c r="AC152" s="309"/>
      <c r="AD152" s="309"/>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row>
    <row r="153" spans="1:56" s="92" customFormat="1" ht="13.8">
      <c r="A153" s="91"/>
      <c r="B153" s="91"/>
      <c r="C153" s="91"/>
      <c r="D153" s="91"/>
      <c r="E153" s="91"/>
      <c r="F153" s="91"/>
      <c r="G153" s="91"/>
      <c r="H153" s="91"/>
      <c r="I153" s="91"/>
      <c r="J153" s="91"/>
      <c r="K153" s="91"/>
      <c r="L153" s="91"/>
      <c r="M153" s="91"/>
      <c r="N153" s="91"/>
      <c r="O153" s="91"/>
      <c r="P153" s="91"/>
      <c r="Q153" s="91"/>
      <c r="R153" s="247"/>
      <c r="S153" s="247"/>
      <c r="T153" s="247"/>
      <c r="U153" s="247"/>
      <c r="V153" s="247"/>
      <c r="W153" s="247"/>
      <c r="X153" s="91"/>
      <c r="Y153" s="91"/>
      <c r="Z153" s="91"/>
      <c r="AA153" s="309"/>
      <c r="AB153" s="309"/>
      <c r="AC153" s="309"/>
      <c r="AD153" s="309"/>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91"/>
    </row>
    <row r="154" spans="1:56" s="92" customFormat="1" ht="13.8">
      <c r="A154" s="91"/>
      <c r="B154" s="91"/>
      <c r="C154" s="91"/>
      <c r="D154" s="91"/>
      <c r="E154" s="91"/>
      <c r="F154" s="91"/>
      <c r="G154" s="91"/>
      <c r="H154" s="91"/>
      <c r="I154" s="91"/>
      <c r="J154" s="91"/>
      <c r="K154" s="91"/>
      <c r="L154" s="91"/>
      <c r="M154" s="91"/>
      <c r="N154" s="91"/>
      <c r="O154" s="91"/>
      <c r="P154" s="91"/>
      <c r="Q154" s="91"/>
      <c r="R154" s="247"/>
      <c r="S154" s="247"/>
      <c r="T154" s="247"/>
      <c r="U154" s="247"/>
      <c r="V154" s="247"/>
      <c r="W154" s="247"/>
      <c r="X154" s="91"/>
      <c r="Y154" s="91"/>
      <c r="Z154" s="91"/>
      <c r="AA154" s="309"/>
      <c r="AB154" s="309"/>
      <c r="AC154" s="309"/>
      <c r="AD154" s="309"/>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row>
    <row r="155" spans="1:56" s="92" customFormat="1" ht="13.8">
      <c r="A155" s="91"/>
      <c r="B155" s="91"/>
      <c r="C155" s="91"/>
      <c r="D155" s="91"/>
      <c r="E155" s="91"/>
      <c r="F155" s="91"/>
      <c r="G155" s="91"/>
      <c r="H155" s="91"/>
      <c r="I155" s="91"/>
      <c r="J155" s="91"/>
      <c r="K155" s="91"/>
      <c r="L155" s="91"/>
      <c r="M155" s="91"/>
      <c r="N155" s="91"/>
      <c r="O155" s="91"/>
      <c r="P155" s="91"/>
      <c r="Q155" s="91"/>
      <c r="R155" s="247"/>
      <c r="S155" s="247"/>
      <c r="T155" s="247"/>
      <c r="U155" s="247"/>
      <c r="V155" s="247"/>
      <c r="W155" s="247"/>
      <c r="X155" s="91"/>
      <c r="Y155" s="91"/>
      <c r="Z155" s="91"/>
      <c r="AA155" s="309"/>
      <c r="AB155" s="309"/>
      <c r="AC155" s="309"/>
      <c r="AD155" s="309"/>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row>
    <row r="156" spans="1:56" s="92" customFormat="1" ht="13.8">
      <c r="A156" s="91"/>
      <c r="B156" s="91"/>
      <c r="C156" s="91"/>
      <c r="D156" s="91"/>
      <c r="E156" s="91"/>
      <c r="F156" s="91"/>
      <c r="G156" s="91"/>
      <c r="H156" s="91"/>
      <c r="I156" s="91"/>
      <c r="J156" s="91"/>
      <c r="K156" s="91"/>
      <c r="L156" s="91"/>
      <c r="M156" s="91"/>
      <c r="N156" s="91"/>
      <c r="O156" s="91"/>
      <c r="P156" s="91"/>
      <c r="Q156" s="91"/>
      <c r="R156" s="247"/>
      <c r="S156" s="247"/>
      <c r="T156" s="247"/>
      <c r="U156" s="247"/>
      <c r="V156" s="247"/>
      <c r="W156" s="247"/>
      <c r="X156" s="91"/>
      <c r="Y156" s="91"/>
      <c r="Z156" s="91"/>
      <c r="AA156" s="309"/>
      <c r="AB156" s="309"/>
      <c r="AC156" s="309"/>
      <c r="AD156" s="309"/>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row>
    <row r="157" spans="1:56" s="92" customFormat="1" ht="13.8">
      <c r="A157" s="91"/>
      <c r="B157" s="91"/>
      <c r="C157" s="91"/>
      <c r="D157" s="91"/>
      <c r="E157" s="91"/>
      <c r="F157" s="91"/>
      <c r="G157" s="91"/>
      <c r="H157" s="91"/>
      <c r="I157" s="91"/>
      <c r="J157" s="91"/>
      <c r="K157" s="91"/>
      <c r="L157" s="91"/>
      <c r="M157" s="91"/>
      <c r="N157" s="91"/>
      <c r="O157" s="91"/>
      <c r="P157" s="91"/>
      <c r="Q157" s="91"/>
      <c r="R157" s="247"/>
      <c r="S157" s="247"/>
      <c r="T157" s="247"/>
      <c r="U157" s="247"/>
      <c r="V157" s="247"/>
      <c r="W157" s="247"/>
      <c r="X157" s="91"/>
      <c r="Y157" s="91"/>
      <c r="Z157" s="91"/>
      <c r="AA157" s="309"/>
      <c r="AB157" s="309"/>
      <c r="AC157" s="309"/>
      <c r="AD157" s="309"/>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row>
    <row r="158" spans="1:56" s="92" customFormat="1" ht="13.8">
      <c r="A158" s="91"/>
      <c r="B158" s="91"/>
      <c r="C158" s="91"/>
      <c r="D158" s="91"/>
      <c r="E158" s="91"/>
      <c r="F158" s="91"/>
      <c r="G158" s="91"/>
      <c r="H158" s="91"/>
      <c r="I158" s="91"/>
      <c r="J158" s="91"/>
      <c r="K158" s="91"/>
      <c r="L158" s="91"/>
      <c r="M158" s="91"/>
      <c r="N158" s="91"/>
      <c r="O158" s="91"/>
      <c r="P158" s="91"/>
      <c r="Q158" s="91"/>
      <c r="R158" s="247"/>
      <c r="S158" s="247"/>
      <c r="T158" s="247"/>
      <c r="U158" s="247"/>
      <c r="V158" s="247"/>
      <c r="W158" s="247"/>
      <c r="X158" s="91"/>
      <c r="Y158" s="91"/>
      <c r="Z158" s="91"/>
      <c r="AA158" s="309"/>
      <c r="AB158" s="309"/>
      <c r="AC158" s="309"/>
      <c r="AD158" s="309"/>
      <c r="AE158" s="91"/>
      <c r="AF158" s="91"/>
      <c r="AG158" s="91"/>
      <c r="AH158" s="91"/>
      <c r="AI158" s="91"/>
      <c r="AJ158" s="91"/>
      <c r="AK158" s="91"/>
      <c r="AL158" s="91"/>
      <c r="AM158" s="91"/>
      <c r="AN158" s="91"/>
      <c r="AO158" s="91"/>
      <c r="AP158" s="91"/>
      <c r="AQ158" s="91"/>
      <c r="AR158" s="91"/>
      <c r="AS158" s="91"/>
      <c r="AT158" s="91"/>
      <c r="AU158" s="91"/>
      <c r="AV158" s="91"/>
      <c r="AW158" s="91"/>
      <c r="AX158" s="91"/>
      <c r="AY158" s="91"/>
      <c r="AZ158" s="91"/>
      <c r="BA158" s="91"/>
      <c r="BB158" s="91"/>
      <c r="BC158" s="91"/>
      <c r="BD158" s="91"/>
    </row>
    <row r="159" spans="1:56" s="92" customFormat="1" ht="13.8">
      <c r="A159" s="91"/>
      <c r="B159" s="91"/>
      <c r="C159" s="91"/>
      <c r="D159" s="91"/>
      <c r="E159" s="91"/>
      <c r="F159" s="91"/>
      <c r="G159" s="91"/>
      <c r="H159" s="91"/>
      <c r="I159" s="91"/>
      <c r="J159" s="91"/>
      <c r="K159" s="91"/>
      <c r="L159" s="91"/>
      <c r="M159" s="91"/>
      <c r="N159" s="91"/>
      <c r="O159" s="91"/>
      <c r="P159" s="91"/>
      <c r="Q159" s="91"/>
      <c r="R159" s="247"/>
      <c r="S159" s="247"/>
      <c r="T159" s="247"/>
      <c r="U159" s="247"/>
      <c r="V159" s="247"/>
      <c r="W159" s="247"/>
      <c r="X159" s="91"/>
      <c r="Y159" s="91"/>
      <c r="Z159" s="91"/>
      <c r="AA159" s="309"/>
      <c r="AB159" s="309"/>
      <c r="AC159" s="309"/>
      <c r="AD159" s="309"/>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91"/>
      <c r="BC159" s="91"/>
      <c r="BD159" s="91"/>
    </row>
    <row r="160" spans="1:56" s="92" customFormat="1" ht="13.8">
      <c r="A160" s="91"/>
      <c r="B160" s="91"/>
      <c r="C160" s="91"/>
      <c r="D160" s="91"/>
      <c r="E160" s="91"/>
      <c r="F160" s="91"/>
      <c r="G160" s="91"/>
      <c r="H160" s="91"/>
      <c r="I160" s="91"/>
      <c r="J160" s="91"/>
      <c r="K160" s="91"/>
      <c r="L160" s="91"/>
      <c r="M160" s="91"/>
      <c r="N160" s="91"/>
      <c r="O160" s="91"/>
      <c r="P160" s="91"/>
      <c r="Q160" s="91"/>
      <c r="R160" s="247"/>
      <c r="S160" s="247"/>
      <c r="T160" s="247"/>
      <c r="U160" s="247"/>
      <c r="V160" s="247"/>
      <c r="W160" s="247"/>
      <c r="X160" s="91"/>
      <c r="Y160" s="91"/>
      <c r="Z160" s="91"/>
      <c r="AA160" s="309"/>
      <c r="AB160" s="309"/>
      <c r="AC160" s="309"/>
      <c r="AD160" s="309"/>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row>
    <row r="161" spans="1:56" s="92" customFormat="1" ht="13.8">
      <c r="A161" s="91"/>
      <c r="B161" s="91"/>
      <c r="C161" s="91"/>
      <c r="D161" s="91"/>
      <c r="E161" s="91"/>
      <c r="F161" s="91"/>
      <c r="G161" s="91"/>
      <c r="H161" s="91"/>
      <c r="I161" s="91"/>
      <c r="J161" s="91"/>
      <c r="K161" s="91"/>
      <c r="L161" s="91"/>
      <c r="M161" s="91"/>
      <c r="N161" s="91"/>
      <c r="O161" s="91"/>
      <c r="P161" s="91"/>
      <c r="Q161" s="91"/>
      <c r="R161" s="247"/>
      <c r="S161" s="247"/>
      <c r="T161" s="247"/>
      <c r="U161" s="247"/>
      <c r="V161" s="247"/>
      <c r="W161" s="247"/>
      <c r="X161" s="91"/>
      <c r="Y161" s="91"/>
      <c r="Z161" s="91"/>
      <c r="AA161" s="309"/>
      <c r="AB161" s="309"/>
      <c r="AC161" s="309"/>
      <c r="AD161" s="309"/>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91"/>
    </row>
    <row r="162" spans="1:56" s="92" customFormat="1" ht="13.8">
      <c r="A162" s="91"/>
      <c r="B162" s="91"/>
      <c r="C162" s="91"/>
      <c r="D162" s="91"/>
      <c r="E162" s="91"/>
      <c r="F162" s="91"/>
      <c r="G162" s="91"/>
      <c r="H162" s="91"/>
      <c r="I162" s="91"/>
      <c r="J162" s="91"/>
      <c r="K162" s="91"/>
      <c r="L162" s="91"/>
      <c r="M162" s="91"/>
      <c r="N162" s="91"/>
      <c r="O162" s="91"/>
      <c r="P162" s="91"/>
      <c r="Q162" s="91"/>
      <c r="R162" s="247"/>
      <c r="S162" s="247"/>
      <c r="T162" s="247"/>
      <c r="U162" s="247"/>
      <c r="V162" s="247"/>
      <c r="W162" s="247"/>
      <c r="X162" s="91"/>
      <c r="Y162" s="91"/>
      <c r="Z162" s="91"/>
      <c r="AA162" s="309"/>
      <c r="AB162" s="309"/>
      <c r="AC162" s="309"/>
      <c r="AD162" s="309"/>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row>
    <row r="163" spans="1:56" s="92" customFormat="1" ht="13.8">
      <c r="A163" s="91"/>
      <c r="B163" s="91"/>
      <c r="C163" s="91"/>
      <c r="D163" s="91"/>
      <c r="E163" s="91"/>
      <c r="F163" s="91"/>
      <c r="G163" s="91"/>
      <c r="H163" s="91"/>
      <c r="I163" s="91"/>
      <c r="J163" s="91"/>
      <c r="K163" s="91"/>
      <c r="L163" s="91"/>
      <c r="M163" s="91"/>
      <c r="N163" s="91"/>
      <c r="O163" s="91"/>
      <c r="P163" s="91"/>
      <c r="Q163" s="91"/>
      <c r="R163" s="247"/>
      <c r="S163" s="247"/>
      <c r="T163" s="247"/>
      <c r="U163" s="247"/>
      <c r="V163" s="247"/>
      <c r="W163" s="247"/>
      <c r="X163" s="91"/>
      <c r="Y163" s="91"/>
      <c r="Z163" s="91"/>
      <c r="AA163" s="309"/>
      <c r="AB163" s="309"/>
      <c r="AC163" s="309"/>
      <c r="AD163" s="309"/>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91"/>
    </row>
    <row r="164" spans="1:56" s="92" customFormat="1" ht="13.8">
      <c r="A164" s="91"/>
      <c r="B164" s="91"/>
      <c r="C164" s="91"/>
      <c r="D164" s="91"/>
      <c r="E164" s="91"/>
      <c r="F164" s="91"/>
      <c r="G164" s="91"/>
      <c r="H164" s="91"/>
      <c r="I164" s="91"/>
      <c r="J164" s="91"/>
      <c r="K164" s="91"/>
      <c r="L164" s="91"/>
      <c r="M164" s="91"/>
      <c r="N164" s="91"/>
      <c r="O164" s="91"/>
      <c r="P164" s="91"/>
      <c r="Q164" s="91"/>
      <c r="R164" s="247"/>
      <c r="S164" s="247"/>
      <c r="T164" s="247"/>
      <c r="U164" s="247"/>
      <c r="V164" s="247"/>
      <c r="W164" s="247"/>
      <c r="X164" s="91"/>
      <c r="Y164" s="91"/>
      <c r="Z164" s="91"/>
      <c r="AA164" s="309"/>
      <c r="AB164" s="309"/>
      <c r="AC164" s="309"/>
      <c r="AD164" s="309"/>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1"/>
      <c r="BB164" s="91"/>
      <c r="BC164" s="91"/>
      <c r="BD164" s="91"/>
    </row>
    <row r="165" spans="1:56" s="92" customFormat="1" ht="13.8">
      <c r="A165" s="91"/>
      <c r="B165" s="91"/>
      <c r="C165" s="91"/>
      <c r="D165" s="91"/>
      <c r="E165" s="91"/>
      <c r="F165" s="91"/>
      <c r="G165" s="91"/>
      <c r="H165" s="91"/>
      <c r="I165" s="91"/>
      <c r="J165" s="91"/>
      <c r="K165" s="91"/>
      <c r="L165" s="91"/>
      <c r="M165" s="91"/>
      <c r="N165" s="91"/>
      <c r="O165" s="91"/>
      <c r="P165" s="91"/>
      <c r="Q165" s="91"/>
      <c r="R165" s="247"/>
      <c r="S165" s="247"/>
      <c r="T165" s="247"/>
      <c r="U165" s="247"/>
      <c r="V165" s="247"/>
      <c r="W165" s="247"/>
      <c r="X165" s="91"/>
      <c r="Y165" s="91"/>
      <c r="Z165" s="91"/>
      <c r="AA165" s="309"/>
      <c r="AB165" s="309"/>
      <c r="AC165" s="309"/>
      <c r="AD165" s="309"/>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row>
    <row r="166" spans="1:56" s="92" customFormat="1" ht="13.8">
      <c r="A166" s="91"/>
      <c r="B166" s="91"/>
      <c r="C166" s="91"/>
      <c r="D166" s="91"/>
      <c r="E166" s="91"/>
      <c r="F166" s="91"/>
      <c r="G166" s="91"/>
      <c r="H166" s="91"/>
      <c r="I166" s="91"/>
      <c r="J166" s="91"/>
      <c r="K166" s="91"/>
      <c r="L166" s="91"/>
      <c r="M166" s="91"/>
      <c r="N166" s="91"/>
      <c r="O166" s="91"/>
      <c r="P166" s="91"/>
      <c r="Q166" s="91"/>
      <c r="R166" s="247"/>
      <c r="S166" s="247"/>
      <c r="T166" s="247"/>
      <c r="U166" s="247"/>
      <c r="V166" s="247"/>
      <c r="W166" s="247"/>
      <c r="X166" s="91"/>
      <c r="Y166" s="91"/>
      <c r="Z166" s="91"/>
      <c r="AA166" s="309"/>
      <c r="AB166" s="309"/>
      <c r="AC166" s="309"/>
      <c r="AD166" s="309"/>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row>
    <row r="167" spans="1:56" s="92" customFormat="1" ht="13.8">
      <c r="A167" s="91"/>
      <c r="B167" s="91"/>
      <c r="C167" s="91"/>
      <c r="D167" s="91"/>
      <c r="E167" s="91"/>
      <c r="F167" s="91"/>
      <c r="G167" s="91"/>
      <c r="H167" s="91"/>
      <c r="I167" s="91"/>
      <c r="J167" s="91"/>
      <c r="K167" s="91"/>
      <c r="L167" s="91"/>
      <c r="M167" s="91"/>
      <c r="N167" s="91"/>
      <c r="O167" s="91"/>
      <c r="P167" s="91"/>
      <c r="Q167" s="91"/>
      <c r="R167" s="247"/>
      <c r="S167" s="247"/>
      <c r="T167" s="247"/>
      <c r="U167" s="247"/>
      <c r="V167" s="247"/>
      <c r="W167" s="247"/>
      <c r="X167" s="91"/>
      <c r="Y167" s="91"/>
      <c r="Z167" s="91"/>
      <c r="AA167" s="309"/>
      <c r="AB167" s="309"/>
      <c r="AC167" s="309"/>
      <c r="AD167" s="309"/>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row>
    <row r="168" spans="1:56" s="92" customFormat="1" ht="13.8">
      <c r="A168" s="91"/>
      <c r="B168" s="91"/>
      <c r="C168" s="91"/>
      <c r="D168" s="91"/>
      <c r="E168" s="91"/>
      <c r="F168" s="91"/>
      <c r="G168" s="91"/>
      <c r="H168" s="91"/>
      <c r="I168" s="91"/>
      <c r="J168" s="91"/>
      <c r="K168" s="91"/>
      <c r="L168" s="91"/>
      <c r="M168" s="91"/>
      <c r="N168" s="91"/>
      <c r="O168" s="91"/>
      <c r="P168" s="91"/>
      <c r="Q168" s="91"/>
      <c r="R168" s="247"/>
      <c r="S168" s="247"/>
      <c r="T168" s="247"/>
      <c r="U168" s="247"/>
      <c r="V168" s="247"/>
      <c r="W168" s="247"/>
      <c r="X168" s="91"/>
      <c r="Y168" s="91"/>
      <c r="Z168" s="91"/>
      <c r="AA168" s="309"/>
      <c r="AB168" s="309"/>
      <c r="AC168" s="309"/>
      <c r="AD168" s="309"/>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row>
    <row r="169" spans="1:56" s="92" customFormat="1" ht="13.8">
      <c r="A169" s="91"/>
      <c r="B169" s="91"/>
      <c r="C169" s="91"/>
      <c r="D169" s="91"/>
      <c r="E169" s="91"/>
      <c r="F169" s="91"/>
      <c r="G169" s="91"/>
      <c r="H169" s="91"/>
      <c r="I169" s="91"/>
      <c r="J169" s="91"/>
      <c r="K169" s="91"/>
      <c r="L169" s="91"/>
      <c r="M169" s="91"/>
      <c r="N169" s="91"/>
      <c r="O169" s="91"/>
      <c r="P169" s="91"/>
      <c r="Q169" s="91"/>
      <c r="R169" s="247"/>
      <c r="S169" s="247"/>
      <c r="T169" s="247"/>
      <c r="U169" s="247"/>
      <c r="V169" s="247"/>
      <c r="W169" s="247"/>
      <c r="X169" s="91"/>
      <c r="Y169" s="91"/>
      <c r="Z169" s="91"/>
      <c r="AA169" s="309"/>
      <c r="AB169" s="309"/>
      <c r="AC169" s="309"/>
      <c r="AD169" s="309"/>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row>
    <row r="170" spans="1:56" s="92" customFormat="1" ht="13.8">
      <c r="A170" s="91"/>
      <c r="B170" s="91"/>
      <c r="C170" s="91"/>
      <c r="D170" s="91"/>
      <c r="E170" s="91"/>
      <c r="F170" s="91"/>
      <c r="G170" s="91"/>
      <c r="H170" s="91"/>
      <c r="I170" s="91"/>
      <c r="J170" s="91"/>
      <c r="K170" s="91"/>
      <c r="L170" s="91"/>
      <c r="M170" s="91"/>
      <c r="N170" s="91"/>
      <c r="O170" s="91"/>
      <c r="P170" s="91"/>
      <c r="Q170" s="91"/>
      <c r="R170" s="247"/>
      <c r="S170" s="247"/>
      <c r="T170" s="247"/>
      <c r="U170" s="247"/>
      <c r="V170" s="247"/>
      <c r="W170" s="247"/>
      <c r="X170" s="91"/>
      <c r="Y170" s="91"/>
      <c r="Z170" s="91"/>
      <c r="AA170" s="309"/>
      <c r="AB170" s="309"/>
      <c r="AC170" s="309"/>
      <c r="AD170" s="309"/>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row>
    <row r="171" spans="1:56" s="92" customFormat="1" ht="13.8">
      <c r="A171" s="91"/>
      <c r="B171" s="91"/>
      <c r="C171" s="91"/>
      <c r="D171" s="91"/>
      <c r="E171" s="91"/>
      <c r="F171" s="91"/>
      <c r="G171" s="91"/>
      <c r="H171" s="91"/>
      <c r="I171" s="91"/>
      <c r="J171" s="91"/>
      <c r="K171" s="91"/>
      <c r="L171" s="91"/>
      <c r="M171" s="91"/>
      <c r="N171" s="91"/>
      <c r="O171" s="91"/>
      <c r="P171" s="91"/>
      <c r="Q171" s="91"/>
      <c r="R171" s="247"/>
      <c r="S171" s="247"/>
      <c r="T171" s="247"/>
      <c r="U171" s="247"/>
      <c r="V171" s="247"/>
      <c r="W171" s="247"/>
      <c r="X171" s="91"/>
      <c r="Y171" s="91"/>
      <c r="Z171" s="91"/>
      <c r="AA171" s="309"/>
      <c r="AB171" s="309"/>
      <c r="AC171" s="309"/>
      <c r="AD171" s="309"/>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row>
    <row r="172" spans="1:56" s="92" customFormat="1" ht="13.8">
      <c r="A172" s="91"/>
      <c r="B172" s="91"/>
      <c r="C172" s="91"/>
      <c r="D172" s="91"/>
      <c r="E172" s="91"/>
      <c r="F172" s="91"/>
      <c r="G172" s="91"/>
      <c r="H172" s="91"/>
      <c r="I172" s="91"/>
      <c r="J172" s="91"/>
      <c r="K172" s="91"/>
      <c r="L172" s="91"/>
      <c r="M172" s="91"/>
      <c r="N172" s="91"/>
      <c r="O172" s="91"/>
      <c r="P172" s="91"/>
      <c r="Q172" s="91"/>
      <c r="R172" s="247"/>
      <c r="S172" s="247"/>
      <c r="T172" s="247"/>
      <c r="U172" s="247"/>
      <c r="V172" s="247"/>
      <c r="W172" s="247"/>
      <c r="X172" s="91"/>
      <c r="Y172" s="91"/>
      <c r="Z172" s="91"/>
      <c r="AA172" s="309"/>
      <c r="AB172" s="309"/>
      <c r="AC172" s="309"/>
      <c r="AD172" s="309"/>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row>
    <row r="173" spans="1:56" s="92" customFormat="1" ht="13.8">
      <c r="A173" s="91"/>
      <c r="B173" s="91"/>
      <c r="C173" s="91"/>
      <c r="D173" s="91"/>
      <c r="E173" s="91"/>
      <c r="F173" s="91"/>
      <c r="G173" s="91"/>
      <c r="H173" s="91"/>
      <c r="I173" s="91"/>
      <c r="J173" s="91"/>
      <c r="K173" s="91"/>
      <c r="L173" s="91"/>
      <c r="M173" s="91"/>
      <c r="N173" s="91"/>
      <c r="O173" s="91"/>
      <c r="P173" s="91"/>
      <c r="Q173" s="91"/>
      <c r="R173" s="247"/>
      <c r="S173" s="247"/>
      <c r="T173" s="247"/>
      <c r="U173" s="247"/>
      <c r="V173" s="247"/>
      <c r="W173" s="247"/>
      <c r="X173" s="91"/>
      <c r="Y173" s="91"/>
      <c r="Z173" s="91"/>
      <c r="AA173" s="309"/>
      <c r="AB173" s="309"/>
      <c r="AC173" s="309"/>
      <c r="AD173" s="309"/>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row>
    <row r="174" spans="1:56" s="92" customFormat="1" ht="13.8">
      <c r="A174" s="91"/>
      <c r="B174" s="91"/>
      <c r="C174" s="91"/>
      <c r="D174" s="91"/>
      <c r="E174" s="91"/>
      <c r="F174" s="91"/>
      <c r="G174" s="91"/>
      <c r="H174" s="91"/>
      <c r="I174" s="91"/>
      <c r="J174" s="91"/>
      <c r="K174" s="91"/>
      <c r="L174" s="91"/>
      <c r="M174" s="91"/>
      <c r="N174" s="91"/>
      <c r="O174" s="91"/>
      <c r="P174" s="91"/>
      <c r="Q174" s="91"/>
      <c r="R174" s="247"/>
      <c r="S174" s="247"/>
      <c r="T174" s="247"/>
      <c r="U174" s="247"/>
      <c r="V174" s="247"/>
      <c r="W174" s="247"/>
      <c r="X174" s="91"/>
      <c r="Y174" s="91"/>
      <c r="Z174" s="91"/>
      <c r="AA174" s="309"/>
      <c r="AB174" s="309"/>
      <c r="AC174" s="309"/>
      <c r="AD174" s="309"/>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row>
    <row r="175" spans="1:56" s="92" customFormat="1" ht="13.8">
      <c r="A175" s="91"/>
      <c r="B175" s="91"/>
      <c r="C175" s="91"/>
      <c r="D175" s="91"/>
      <c r="E175" s="91"/>
      <c r="F175" s="91"/>
      <c r="G175" s="91"/>
      <c r="H175" s="91"/>
      <c r="I175" s="91"/>
      <c r="J175" s="91"/>
      <c r="K175" s="91"/>
      <c r="L175" s="91"/>
      <c r="M175" s="91"/>
      <c r="N175" s="91"/>
      <c r="O175" s="91"/>
      <c r="P175" s="91"/>
      <c r="Q175" s="91"/>
      <c r="R175" s="247"/>
      <c r="S175" s="247"/>
      <c r="T175" s="247"/>
      <c r="U175" s="247"/>
      <c r="V175" s="247"/>
      <c r="W175" s="247"/>
      <c r="X175" s="91"/>
      <c r="Y175" s="91"/>
      <c r="Z175" s="91"/>
      <c r="AA175" s="309"/>
      <c r="AB175" s="309"/>
      <c r="AC175" s="309"/>
      <c r="AD175" s="309"/>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1"/>
      <c r="BB175" s="91"/>
      <c r="BC175" s="91"/>
      <c r="BD175" s="91"/>
    </row>
    <row r="176" spans="1:56" s="92" customFormat="1" ht="13.8">
      <c r="A176" s="91"/>
      <c r="B176" s="91"/>
      <c r="C176" s="91"/>
      <c r="D176" s="91"/>
      <c r="E176" s="91"/>
      <c r="F176" s="91"/>
      <c r="G176" s="91"/>
      <c r="H176" s="91"/>
      <c r="I176" s="91"/>
      <c r="J176" s="91"/>
      <c r="K176" s="91"/>
      <c r="L176" s="91"/>
      <c r="M176" s="91"/>
      <c r="N176" s="91"/>
      <c r="O176" s="91"/>
      <c r="P176" s="91"/>
      <c r="Q176" s="91"/>
      <c r="R176" s="247"/>
      <c r="S176" s="247"/>
      <c r="T176" s="247"/>
      <c r="U176" s="247"/>
      <c r="V176" s="247"/>
      <c r="W176" s="247"/>
      <c r="X176" s="91"/>
      <c r="Y176" s="91"/>
      <c r="Z176" s="91"/>
      <c r="AA176" s="309"/>
      <c r="AB176" s="309"/>
      <c r="AC176" s="309"/>
      <c r="AD176" s="309"/>
      <c r="AE176" s="91"/>
      <c r="AF176" s="91"/>
      <c r="AG176" s="91"/>
      <c r="AH176" s="91"/>
      <c r="AI176" s="91"/>
      <c r="AJ176" s="91"/>
      <c r="AK176" s="91"/>
      <c r="AL176" s="91"/>
      <c r="AM176" s="91"/>
      <c r="AN176" s="91"/>
      <c r="AO176" s="91"/>
      <c r="AP176" s="91"/>
      <c r="AQ176" s="91"/>
      <c r="AR176" s="91"/>
      <c r="AS176" s="91"/>
      <c r="AT176" s="91"/>
      <c r="AU176" s="91"/>
      <c r="AV176" s="91"/>
      <c r="AW176" s="91"/>
      <c r="AX176" s="91"/>
      <c r="AY176" s="91"/>
      <c r="AZ176" s="91"/>
      <c r="BA176" s="91"/>
      <c r="BB176" s="91"/>
      <c r="BC176" s="91"/>
      <c r="BD176" s="91"/>
    </row>
    <row r="177" spans="1:56" s="92" customFormat="1" ht="13.8">
      <c r="A177" s="91"/>
      <c r="B177" s="91"/>
      <c r="C177" s="91"/>
      <c r="D177" s="91"/>
      <c r="E177" s="91"/>
      <c r="F177" s="91"/>
      <c r="G177" s="91"/>
      <c r="H177" s="91"/>
      <c r="I177" s="91"/>
      <c r="J177" s="91"/>
      <c r="K177" s="91"/>
      <c r="L177" s="91"/>
      <c r="M177" s="91"/>
      <c r="N177" s="91"/>
      <c r="O177" s="91"/>
      <c r="P177" s="91"/>
      <c r="Q177" s="91"/>
      <c r="R177" s="247"/>
      <c r="S177" s="247"/>
      <c r="T177" s="247"/>
      <c r="U177" s="247"/>
      <c r="V177" s="247"/>
      <c r="W177" s="247"/>
      <c r="X177" s="91"/>
      <c r="Y177" s="91"/>
      <c r="Z177" s="91"/>
      <c r="AA177" s="309"/>
      <c r="AB177" s="309"/>
      <c r="AC177" s="309"/>
      <c r="AD177" s="309"/>
      <c r="AE177" s="91"/>
      <c r="AF177" s="91"/>
      <c r="AG177" s="91"/>
      <c r="AH177" s="91"/>
      <c r="AI177" s="91"/>
      <c r="AJ177" s="91"/>
      <c r="AK177" s="91"/>
      <c r="AL177" s="91"/>
      <c r="AM177" s="91"/>
      <c r="AN177" s="91"/>
      <c r="AO177" s="91"/>
      <c r="AP177" s="91"/>
      <c r="AQ177" s="91"/>
      <c r="AR177" s="91"/>
      <c r="AS177" s="91"/>
      <c r="AT177" s="91"/>
      <c r="AU177" s="91"/>
      <c r="AV177" s="91"/>
      <c r="AW177" s="91"/>
      <c r="AX177" s="91"/>
      <c r="AY177" s="91"/>
      <c r="AZ177" s="91"/>
      <c r="BA177" s="91"/>
      <c r="BB177" s="91"/>
      <c r="BC177" s="91"/>
      <c r="BD177" s="91"/>
    </row>
    <row r="178" spans="1:56" s="92" customFormat="1" ht="13.8">
      <c r="A178" s="91"/>
      <c r="B178" s="91"/>
      <c r="C178" s="91"/>
      <c r="D178" s="91"/>
      <c r="E178" s="91"/>
      <c r="F178" s="91"/>
      <c r="G178" s="91"/>
      <c r="H178" s="91"/>
      <c r="I178" s="91"/>
      <c r="J178" s="91"/>
      <c r="K178" s="91"/>
      <c r="L178" s="91"/>
      <c r="M178" s="91"/>
      <c r="N178" s="91"/>
      <c r="O178" s="91"/>
      <c r="P178" s="91"/>
      <c r="Q178" s="91"/>
      <c r="R178" s="247"/>
      <c r="S178" s="247"/>
      <c r="T178" s="247"/>
      <c r="U178" s="247"/>
      <c r="V178" s="247"/>
      <c r="W178" s="247"/>
      <c r="X178" s="91"/>
      <c r="Y178" s="91"/>
      <c r="Z178" s="91"/>
      <c r="AA178" s="309"/>
      <c r="AB178" s="309"/>
      <c r="AC178" s="309"/>
      <c r="AD178" s="309"/>
      <c r="AE178" s="91"/>
      <c r="AF178" s="91"/>
      <c r="AG178" s="91"/>
      <c r="AH178" s="91"/>
      <c r="AI178" s="91"/>
      <c r="AJ178" s="91"/>
      <c r="AK178" s="91"/>
      <c r="AL178" s="91"/>
      <c r="AM178" s="91"/>
      <c r="AN178" s="91"/>
      <c r="AO178" s="91"/>
      <c r="AP178" s="91"/>
      <c r="AQ178" s="91"/>
      <c r="AR178" s="91"/>
      <c r="AS178" s="91"/>
      <c r="AT178" s="91"/>
      <c r="AU178" s="91"/>
      <c r="AV178" s="91"/>
      <c r="AW178" s="91"/>
      <c r="AX178" s="91"/>
      <c r="AY178" s="91"/>
      <c r="AZ178" s="91"/>
      <c r="BA178" s="91"/>
      <c r="BB178" s="91"/>
      <c r="BC178" s="91"/>
      <c r="BD178" s="91"/>
    </row>
    <row r="179" spans="1:56" s="92" customFormat="1" ht="13.8">
      <c r="A179" s="91"/>
      <c r="B179" s="91"/>
      <c r="C179" s="91"/>
      <c r="D179" s="91"/>
      <c r="E179" s="91"/>
      <c r="F179" s="91"/>
      <c r="G179" s="91"/>
      <c r="H179" s="91"/>
      <c r="I179" s="91"/>
      <c r="J179" s="91"/>
      <c r="K179" s="91"/>
      <c r="L179" s="91"/>
      <c r="M179" s="91"/>
      <c r="N179" s="91"/>
      <c r="O179" s="91"/>
      <c r="P179" s="91"/>
      <c r="Q179" s="91"/>
      <c r="R179" s="247"/>
      <c r="S179" s="247"/>
      <c r="T179" s="247"/>
      <c r="U179" s="247"/>
      <c r="V179" s="247"/>
      <c r="W179" s="247"/>
      <c r="X179" s="91"/>
      <c r="Y179" s="91"/>
      <c r="Z179" s="91"/>
      <c r="AA179" s="309"/>
      <c r="AB179" s="309"/>
      <c r="AC179" s="309"/>
      <c r="AD179" s="309"/>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1"/>
      <c r="BC179" s="91"/>
      <c r="BD179" s="91"/>
    </row>
    <row r="180" spans="1:56" s="92" customFormat="1" ht="13.8">
      <c r="A180" s="91"/>
      <c r="B180" s="91"/>
      <c r="C180" s="91"/>
      <c r="D180" s="91"/>
      <c r="E180" s="91"/>
      <c r="F180" s="91"/>
      <c r="G180" s="91"/>
      <c r="H180" s="91"/>
      <c r="I180" s="91"/>
      <c r="J180" s="91"/>
      <c r="K180" s="91"/>
      <c r="L180" s="91"/>
      <c r="M180" s="91"/>
      <c r="N180" s="91"/>
      <c r="O180" s="91"/>
      <c r="P180" s="91"/>
      <c r="Q180" s="91"/>
      <c r="R180" s="247"/>
      <c r="S180" s="247"/>
      <c r="T180" s="247"/>
      <c r="U180" s="247"/>
      <c r="V180" s="247"/>
      <c r="W180" s="247"/>
      <c r="X180" s="91"/>
      <c r="Y180" s="91"/>
      <c r="Z180" s="91"/>
      <c r="AA180" s="309"/>
      <c r="AB180" s="309"/>
      <c r="AC180" s="309"/>
      <c r="AD180" s="309"/>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row>
    <row r="181" spans="1:56" s="92" customFormat="1" ht="13.8">
      <c r="A181" s="91"/>
      <c r="B181" s="91"/>
      <c r="C181" s="91"/>
      <c r="D181" s="91"/>
      <c r="E181" s="91"/>
      <c r="F181" s="91"/>
      <c r="G181" s="91"/>
      <c r="H181" s="91"/>
      <c r="I181" s="91"/>
      <c r="J181" s="91"/>
      <c r="K181" s="91"/>
      <c r="L181" s="91"/>
      <c r="M181" s="91"/>
      <c r="N181" s="91"/>
      <c r="O181" s="91"/>
      <c r="P181" s="91"/>
      <c r="Q181" s="91"/>
      <c r="R181" s="247"/>
      <c r="S181" s="247"/>
      <c r="T181" s="247"/>
      <c r="U181" s="247"/>
      <c r="V181" s="247"/>
      <c r="W181" s="247"/>
      <c r="X181" s="91"/>
      <c r="Y181" s="91"/>
      <c r="Z181" s="91"/>
      <c r="AA181" s="309"/>
      <c r="AB181" s="309"/>
      <c r="AC181" s="309"/>
      <c r="AD181" s="309"/>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row>
    <row r="182" spans="1:56" s="92" customFormat="1" ht="13.8">
      <c r="A182" s="91"/>
      <c r="B182" s="91"/>
      <c r="C182" s="91"/>
      <c r="D182" s="91"/>
      <c r="E182" s="91"/>
      <c r="F182" s="91"/>
      <c r="G182" s="91"/>
      <c r="H182" s="91"/>
      <c r="I182" s="91"/>
      <c r="J182" s="91"/>
      <c r="K182" s="91"/>
      <c r="L182" s="91"/>
      <c r="M182" s="91"/>
      <c r="N182" s="91"/>
      <c r="O182" s="91"/>
      <c r="P182" s="91"/>
      <c r="Q182" s="91"/>
      <c r="R182" s="247"/>
      <c r="S182" s="247"/>
      <c r="T182" s="247"/>
      <c r="U182" s="247"/>
      <c r="V182" s="247"/>
      <c r="W182" s="247"/>
      <c r="X182" s="91"/>
      <c r="Y182" s="91"/>
      <c r="Z182" s="91"/>
      <c r="AA182" s="309"/>
      <c r="AB182" s="309"/>
      <c r="AC182" s="309"/>
      <c r="AD182" s="309"/>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row>
    <row r="183" spans="1:56" s="92" customFormat="1" ht="13.8">
      <c r="A183" s="91"/>
      <c r="B183" s="91"/>
      <c r="C183" s="91"/>
      <c r="D183" s="91"/>
      <c r="E183" s="91"/>
      <c r="F183" s="91"/>
      <c r="G183" s="91"/>
      <c r="H183" s="91"/>
      <c r="I183" s="91"/>
      <c r="J183" s="91"/>
      <c r="K183" s="91"/>
      <c r="L183" s="91"/>
      <c r="M183" s="91"/>
      <c r="N183" s="91"/>
      <c r="O183" s="91"/>
      <c r="P183" s="91"/>
      <c r="Q183" s="91"/>
      <c r="R183" s="247"/>
      <c r="S183" s="247"/>
      <c r="T183" s="247"/>
      <c r="U183" s="247"/>
      <c r="V183" s="247"/>
      <c r="W183" s="247"/>
      <c r="X183" s="91"/>
      <c r="Y183" s="91"/>
      <c r="Z183" s="91"/>
      <c r="AA183" s="309"/>
      <c r="AB183" s="309"/>
      <c r="AC183" s="309"/>
      <c r="AD183" s="309"/>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c r="BC183" s="91"/>
      <c r="BD183" s="91"/>
    </row>
    <row r="184" spans="1:56" s="92" customFormat="1" ht="13.8">
      <c r="A184" s="91"/>
      <c r="B184" s="91"/>
      <c r="C184" s="91"/>
      <c r="D184" s="91"/>
      <c r="E184" s="91"/>
      <c r="F184" s="91"/>
      <c r="G184" s="91"/>
      <c r="H184" s="91"/>
      <c r="I184" s="91"/>
      <c r="J184" s="91"/>
      <c r="K184" s="91"/>
      <c r="L184" s="91"/>
      <c r="M184" s="91"/>
      <c r="N184" s="91"/>
      <c r="O184" s="91"/>
      <c r="P184" s="91"/>
      <c r="Q184" s="91"/>
      <c r="R184" s="247"/>
      <c r="S184" s="247"/>
      <c r="T184" s="247"/>
      <c r="U184" s="247"/>
      <c r="V184" s="247"/>
      <c r="W184" s="247"/>
      <c r="X184" s="91"/>
      <c r="Y184" s="91"/>
      <c r="Z184" s="91"/>
      <c r="AA184" s="309"/>
      <c r="AB184" s="309"/>
      <c r="AC184" s="309"/>
      <c r="AD184" s="309"/>
      <c r="AE184" s="91"/>
      <c r="AF184" s="91"/>
      <c r="AG184" s="91"/>
      <c r="AH184" s="91"/>
      <c r="AI184" s="91"/>
      <c r="AJ184" s="91"/>
      <c r="AK184" s="91"/>
      <c r="AL184" s="91"/>
      <c r="AM184" s="91"/>
      <c r="AN184" s="91"/>
      <c r="AO184" s="91"/>
      <c r="AP184" s="91"/>
      <c r="AQ184" s="91"/>
      <c r="AR184" s="91"/>
      <c r="AS184" s="91"/>
      <c r="AT184" s="91"/>
      <c r="AU184" s="91"/>
      <c r="AV184" s="91"/>
      <c r="AW184" s="91"/>
      <c r="AX184" s="91"/>
      <c r="AY184" s="91"/>
      <c r="AZ184" s="91"/>
      <c r="BA184" s="91"/>
      <c r="BB184" s="91"/>
      <c r="BC184" s="91"/>
      <c r="BD184" s="91"/>
    </row>
    <row r="185" spans="1:56" s="92" customFormat="1" ht="13.8">
      <c r="A185" s="91"/>
      <c r="B185" s="91"/>
      <c r="C185" s="91"/>
      <c r="D185" s="91"/>
      <c r="E185" s="91"/>
      <c r="F185" s="91"/>
      <c r="G185" s="91"/>
      <c r="H185" s="91"/>
      <c r="I185" s="91"/>
      <c r="J185" s="91"/>
      <c r="K185" s="91"/>
      <c r="L185" s="91"/>
      <c r="M185" s="91"/>
      <c r="N185" s="91"/>
      <c r="O185" s="91"/>
      <c r="P185" s="91"/>
      <c r="Q185" s="91"/>
      <c r="R185" s="247"/>
      <c r="S185" s="247"/>
      <c r="T185" s="247"/>
      <c r="U185" s="247"/>
      <c r="V185" s="247"/>
      <c r="W185" s="247"/>
      <c r="X185" s="91"/>
      <c r="Y185" s="91"/>
      <c r="Z185" s="91"/>
      <c r="AA185" s="309"/>
      <c r="AB185" s="309"/>
      <c r="AC185" s="309"/>
      <c r="AD185" s="309"/>
      <c r="AE185" s="91"/>
      <c r="AF185" s="91"/>
      <c r="AG185" s="91"/>
      <c r="AH185" s="91"/>
      <c r="AI185" s="91"/>
      <c r="AJ185" s="91"/>
      <c r="AK185" s="91"/>
      <c r="AL185" s="91"/>
      <c r="AM185" s="91"/>
      <c r="AN185" s="91"/>
      <c r="AO185" s="91"/>
      <c r="AP185" s="91"/>
      <c r="AQ185" s="91"/>
      <c r="AR185" s="91"/>
      <c r="AS185" s="91"/>
      <c r="AT185" s="91"/>
      <c r="AU185" s="91"/>
      <c r="AV185" s="91"/>
      <c r="AW185" s="91"/>
      <c r="AX185" s="91"/>
      <c r="AY185" s="91"/>
      <c r="AZ185" s="91"/>
      <c r="BA185" s="91"/>
      <c r="BB185" s="91"/>
      <c r="BC185" s="91"/>
      <c r="BD185" s="91"/>
    </row>
    <row r="186" spans="1:56" s="92" customFormat="1" ht="13.8">
      <c r="A186" s="91"/>
      <c r="B186" s="91"/>
      <c r="C186" s="91"/>
      <c r="D186" s="91"/>
      <c r="E186" s="91"/>
      <c r="F186" s="91"/>
      <c r="G186" s="91"/>
      <c r="H186" s="91"/>
      <c r="I186" s="91"/>
      <c r="J186" s="91"/>
      <c r="K186" s="91"/>
      <c r="L186" s="91"/>
      <c r="M186" s="91"/>
      <c r="N186" s="91"/>
      <c r="O186" s="91"/>
      <c r="P186" s="91"/>
      <c r="Q186" s="91"/>
      <c r="R186" s="247"/>
      <c r="S186" s="247"/>
      <c r="T186" s="247"/>
      <c r="U186" s="247"/>
      <c r="V186" s="247"/>
      <c r="W186" s="247"/>
      <c r="X186" s="91"/>
      <c r="Y186" s="91"/>
      <c r="Z186" s="91"/>
      <c r="AA186" s="309"/>
      <c r="AB186" s="309"/>
      <c r="AC186" s="309"/>
      <c r="AD186" s="309"/>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row>
    <row r="187" spans="1:56" s="92" customFormat="1" ht="13.8">
      <c r="A187" s="91"/>
      <c r="B187" s="91"/>
      <c r="C187" s="91"/>
      <c r="D187" s="91"/>
      <c r="E187" s="91"/>
      <c r="F187" s="91"/>
      <c r="G187" s="91"/>
      <c r="H187" s="91"/>
      <c r="I187" s="91"/>
      <c r="J187" s="91"/>
      <c r="K187" s="91"/>
      <c r="L187" s="91"/>
      <c r="M187" s="91"/>
      <c r="N187" s="91"/>
      <c r="O187" s="91"/>
      <c r="P187" s="91"/>
      <c r="Q187" s="91"/>
      <c r="R187" s="247"/>
      <c r="S187" s="247"/>
      <c r="T187" s="247"/>
      <c r="U187" s="247"/>
      <c r="V187" s="247"/>
      <c r="W187" s="247"/>
      <c r="X187" s="91"/>
      <c r="Y187" s="91"/>
      <c r="Z187" s="91"/>
      <c r="AA187" s="309"/>
      <c r="AB187" s="309"/>
      <c r="AC187" s="309"/>
      <c r="AD187" s="309"/>
      <c r="AE187" s="91"/>
      <c r="AF187" s="91"/>
      <c r="AG187" s="91"/>
      <c r="AH187" s="91"/>
      <c r="AI187" s="91"/>
      <c r="AJ187" s="91"/>
      <c r="AK187" s="91"/>
      <c r="AL187" s="91"/>
      <c r="AM187" s="91"/>
      <c r="AN187" s="91"/>
      <c r="AO187" s="91"/>
      <c r="AP187" s="91"/>
      <c r="AQ187" s="91"/>
      <c r="AR187" s="91"/>
      <c r="AS187" s="91"/>
      <c r="AT187" s="91"/>
      <c r="AU187" s="91"/>
      <c r="AV187" s="91"/>
      <c r="AW187" s="91"/>
      <c r="AX187" s="91"/>
      <c r="AY187" s="91"/>
      <c r="AZ187" s="91"/>
      <c r="BA187" s="91"/>
      <c r="BB187" s="91"/>
      <c r="BC187" s="91"/>
      <c r="BD187" s="91"/>
    </row>
    <row r="188" spans="1:56" s="92" customFormat="1" ht="13.8">
      <c r="A188" s="91"/>
      <c r="B188" s="91"/>
      <c r="C188" s="91"/>
      <c r="D188" s="91"/>
      <c r="E188" s="91"/>
      <c r="F188" s="91"/>
      <c r="G188" s="91"/>
      <c r="H188" s="91"/>
      <c r="I188" s="91"/>
      <c r="J188" s="91"/>
      <c r="K188" s="91"/>
      <c r="L188" s="91"/>
      <c r="M188" s="91"/>
      <c r="N188" s="91"/>
      <c r="O188" s="91"/>
      <c r="P188" s="91"/>
      <c r="Q188" s="91"/>
      <c r="R188" s="247"/>
      <c r="S188" s="247"/>
      <c r="T188" s="247"/>
      <c r="U188" s="247"/>
      <c r="V188" s="247"/>
      <c r="W188" s="247"/>
      <c r="X188" s="91"/>
      <c r="Y188" s="91"/>
      <c r="Z188" s="91"/>
      <c r="AA188" s="309"/>
      <c r="AB188" s="309"/>
      <c r="AC188" s="309"/>
      <c r="AD188" s="309"/>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row>
    <row r="189" spans="1:56" s="92" customFormat="1" ht="13.8">
      <c r="A189" s="91"/>
      <c r="B189" s="91"/>
      <c r="C189" s="91"/>
      <c r="D189" s="91"/>
      <c r="E189" s="91"/>
      <c r="F189" s="91"/>
      <c r="G189" s="91"/>
      <c r="H189" s="91"/>
      <c r="I189" s="91"/>
      <c r="J189" s="91"/>
      <c r="K189" s="91"/>
      <c r="L189" s="91"/>
      <c r="M189" s="91"/>
      <c r="N189" s="91"/>
      <c r="O189" s="91"/>
      <c r="P189" s="91"/>
      <c r="Q189" s="91"/>
      <c r="R189" s="247"/>
      <c r="S189" s="247"/>
      <c r="T189" s="247"/>
      <c r="U189" s="247"/>
      <c r="V189" s="247"/>
      <c r="W189" s="247"/>
      <c r="X189" s="91"/>
      <c r="Y189" s="91"/>
      <c r="Z189" s="91"/>
      <c r="AA189" s="309"/>
      <c r="AB189" s="309"/>
      <c r="AC189" s="309"/>
      <c r="AD189" s="309"/>
      <c r="AE189" s="91"/>
      <c r="AF189" s="91"/>
      <c r="AG189" s="91"/>
      <c r="AH189" s="91"/>
      <c r="AI189" s="91"/>
      <c r="AJ189" s="91"/>
      <c r="AK189" s="91"/>
      <c r="AL189" s="91"/>
      <c r="AM189" s="91"/>
      <c r="AN189" s="91"/>
      <c r="AO189" s="91"/>
      <c r="AP189" s="91"/>
      <c r="AQ189" s="91"/>
      <c r="AR189" s="91"/>
      <c r="AS189" s="91"/>
      <c r="AT189" s="91"/>
      <c r="AU189" s="91"/>
      <c r="AV189" s="91"/>
      <c r="AW189" s="91"/>
      <c r="AX189" s="91"/>
      <c r="AY189" s="91"/>
      <c r="AZ189" s="91"/>
      <c r="BA189" s="91"/>
      <c r="BB189" s="91"/>
      <c r="BC189" s="91"/>
      <c r="BD189" s="91"/>
    </row>
    <row r="190" spans="1:56" s="92" customFormat="1" ht="13.8">
      <c r="A190" s="91"/>
      <c r="B190" s="91"/>
      <c r="C190" s="91"/>
      <c r="D190" s="91"/>
      <c r="E190" s="91"/>
      <c r="F190" s="91"/>
      <c r="G190" s="91"/>
      <c r="H190" s="91"/>
      <c r="I190" s="91"/>
      <c r="J190" s="91"/>
      <c r="K190" s="91"/>
      <c r="L190" s="91"/>
      <c r="M190" s="91"/>
      <c r="N190" s="91"/>
      <c r="O190" s="91"/>
      <c r="P190" s="91"/>
      <c r="Q190" s="91"/>
      <c r="R190" s="247"/>
      <c r="S190" s="247"/>
      <c r="T190" s="247"/>
      <c r="U190" s="247"/>
      <c r="V190" s="247"/>
      <c r="W190" s="247"/>
      <c r="X190" s="91"/>
      <c r="Y190" s="91"/>
      <c r="Z190" s="91"/>
      <c r="AA190" s="309"/>
      <c r="AB190" s="309"/>
      <c r="AC190" s="309"/>
      <c r="AD190" s="309"/>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row>
    <row r="191" spans="1:56" s="92" customFormat="1" ht="13.8">
      <c r="A191" s="91"/>
      <c r="B191" s="91"/>
      <c r="C191" s="91"/>
      <c r="D191" s="91"/>
      <c r="E191" s="91"/>
      <c r="F191" s="91"/>
      <c r="G191" s="91"/>
      <c r="H191" s="91"/>
      <c r="I191" s="91"/>
      <c r="J191" s="91"/>
      <c r="K191" s="91"/>
      <c r="L191" s="91"/>
      <c r="M191" s="91"/>
      <c r="N191" s="91"/>
      <c r="O191" s="91"/>
      <c r="P191" s="91"/>
      <c r="Q191" s="91"/>
      <c r="R191" s="247"/>
      <c r="S191" s="247"/>
      <c r="T191" s="247"/>
      <c r="U191" s="247"/>
      <c r="V191" s="247"/>
      <c r="W191" s="247"/>
      <c r="X191" s="91"/>
      <c r="Y191" s="91"/>
      <c r="Z191" s="91"/>
      <c r="AA191" s="309"/>
      <c r="AB191" s="309"/>
      <c r="AC191" s="309"/>
      <c r="AD191" s="309"/>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c r="BC191" s="91"/>
      <c r="BD191" s="91"/>
    </row>
    <row r="192" spans="1:56" s="92" customFormat="1" ht="13.8">
      <c r="A192" s="91"/>
      <c r="B192" s="91"/>
      <c r="C192" s="91"/>
      <c r="D192" s="91"/>
      <c r="E192" s="91"/>
      <c r="F192" s="91"/>
      <c r="G192" s="91"/>
      <c r="H192" s="91"/>
      <c r="I192" s="91"/>
      <c r="J192" s="91"/>
      <c r="K192" s="91"/>
      <c r="L192" s="91"/>
      <c r="M192" s="91"/>
      <c r="N192" s="91"/>
      <c r="O192" s="91"/>
      <c r="P192" s="91"/>
      <c r="Q192" s="91"/>
      <c r="R192" s="247"/>
      <c r="S192" s="247"/>
      <c r="T192" s="247"/>
      <c r="U192" s="247"/>
      <c r="V192" s="247"/>
      <c r="W192" s="247"/>
      <c r="X192" s="91"/>
      <c r="Y192" s="91"/>
      <c r="Z192" s="91"/>
      <c r="AA192" s="309"/>
      <c r="AB192" s="309"/>
      <c r="AC192" s="309"/>
      <c r="AD192" s="309"/>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row>
    <row r="193" spans="1:56" s="92" customFormat="1" ht="13.8">
      <c r="A193" s="91"/>
      <c r="B193" s="91"/>
      <c r="C193" s="91"/>
      <c r="D193" s="91"/>
      <c r="E193" s="91"/>
      <c r="F193" s="91"/>
      <c r="G193" s="91"/>
      <c r="H193" s="91"/>
      <c r="I193" s="91"/>
      <c r="J193" s="91"/>
      <c r="K193" s="91"/>
      <c r="L193" s="91"/>
      <c r="M193" s="91"/>
      <c r="N193" s="91"/>
      <c r="O193" s="91"/>
      <c r="P193" s="91"/>
      <c r="Q193" s="91"/>
      <c r="R193" s="247"/>
      <c r="S193" s="247"/>
      <c r="T193" s="247"/>
      <c r="U193" s="247"/>
      <c r="V193" s="247"/>
      <c r="W193" s="247"/>
      <c r="X193" s="91"/>
      <c r="Y193" s="91"/>
      <c r="Z193" s="91"/>
      <c r="AA193" s="309"/>
      <c r="AB193" s="309"/>
      <c r="AC193" s="309"/>
      <c r="AD193" s="309"/>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row>
    <row r="194" spans="1:56" s="92" customFormat="1" ht="13.8">
      <c r="A194" s="91"/>
      <c r="B194" s="91"/>
      <c r="C194" s="91"/>
      <c r="D194" s="91"/>
      <c r="E194" s="91"/>
      <c r="F194" s="91"/>
      <c r="G194" s="91"/>
      <c r="H194" s="91"/>
      <c r="I194" s="91"/>
      <c r="J194" s="91"/>
      <c r="K194" s="91"/>
      <c r="L194" s="91"/>
      <c r="M194" s="91"/>
      <c r="N194" s="91"/>
      <c r="O194" s="91"/>
      <c r="P194" s="91"/>
      <c r="Q194" s="91"/>
      <c r="R194" s="247"/>
      <c r="S194" s="247"/>
      <c r="T194" s="247"/>
      <c r="U194" s="247"/>
      <c r="V194" s="247"/>
      <c r="W194" s="247"/>
      <c r="X194" s="91"/>
      <c r="Y194" s="91"/>
      <c r="Z194" s="91"/>
      <c r="AA194" s="309"/>
      <c r="AB194" s="309"/>
      <c r="AC194" s="309"/>
      <c r="AD194" s="309"/>
      <c r="AE194" s="91"/>
      <c r="AF194" s="91"/>
      <c r="AG194" s="91"/>
      <c r="AH194" s="91"/>
      <c r="AI194" s="91"/>
      <c r="AJ194" s="91"/>
      <c r="AK194" s="91"/>
      <c r="AL194" s="91"/>
      <c r="AM194" s="91"/>
      <c r="AN194" s="91"/>
      <c r="AO194" s="91"/>
      <c r="AP194" s="91"/>
      <c r="AQ194" s="91"/>
      <c r="AR194" s="91"/>
      <c r="AS194" s="91"/>
      <c r="AT194" s="91"/>
      <c r="AU194" s="91"/>
      <c r="AV194" s="91"/>
      <c r="AW194" s="91"/>
      <c r="AX194" s="91"/>
      <c r="AY194" s="91"/>
      <c r="AZ194" s="91"/>
      <c r="BA194" s="91"/>
      <c r="BB194" s="91"/>
      <c r="BC194" s="91"/>
      <c r="BD194" s="91"/>
    </row>
    <row r="195" spans="1:56" s="92" customFormat="1" ht="13.8">
      <c r="A195" s="91"/>
      <c r="B195" s="91"/>
      <c r="C195" s="91"/>
      <c r="D195" s="91"/>
      <c r="E195" s="91"/>
      <c r="F195" s="91"/>
      <c r="G195" s="91"/>
      <c r="H195" s="91"/>
      <c r="I195" s="91"/>
      <c r="J195" s="91"/>
      <c r="K195" s="91"/>
      <c r="L195" s="91"/>
      <c r="M195" s="91"/>
      <c r="N195" s="91"/>
      <c r="O195" s="91"/>
      <c r="P195" s="91"/>
      <c r="Q195" s="91"/>
      <c r="R195" s="247"/>
      <c r="S195" s="247"/>
      <c r="T195" s="247"/>
      <c r="U195" s="247"/>
      <c r="V195" s="247"/>
      <c r="W195" s="247"/>
      <c r="X195" s="91"/>
      <c r="Y195" s="91"/>
      <c r="Z195" s="91"/>
      <c r="AA195" s="309"/>
      <c r="AB195" s="309"/>
      <c r="AC195" s="309"/>
      <c r="AD195" s="309"/>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row>
    <row r="196" spans="1:56" s="92" customFormat="1" ht="13.8">
      <c r="A196" s="91"/>
      <c r="B196" s="91"/>
      <c r="C196" s="91"/>
      <c r="D196" s="91"/>
      <c r="E196" s="91"/>
      <c r="F196" s="91"/>
      <c r="G196" s="91"/>
      <c r="H196" s="91"/>
      <c r="I196" s="91"/>
      <c r="J196" s="91"/>
      <c r="K196" s="91"/>
      <c r="L196" s="91"/>
      <c r="M196" s="91"/>
      <c r="N196" s="91"/>
      <c r="O196" s="91"/>
      <c r="P196" s="91"/>
      <c r="Q196" s="91"/>
      <c r="R196" s="247"/>
      <c r="S196" s="247"/>
      <c r="T196" s="247"/>
      <c r="U196" s="247"/>
      <c r="V196" s="247"/>
      <c r="W196" s="247"/>
      <c r="X196" s="91"/>
      <c r="Y196" s="91"/>
      <c r="Z196" s="91"/>
      <c r="AA196" s="309"/>
      <c r="AB196" s="309"/>
      <c r="AC196" s="309"/>
      <c r="AD196" s="309"/>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91"/>
    </row>
    <row r="197" spans="1:56" s="92" customFormat="1" ht="13.8">
      <c r="A197" s="91"/>
      <c r="B197" s="91"/>
      <c r="C197" s="91"/>
      <c r="D197" s="91"/>
      <c r="E197" s="91"/>
      <c r="F197" s="91"/>
      <c r="G197" s="91"/>
      <c r="H197" s="91"/>
      <c r="I197" s="91"/>
      <c r="J197" s="91"/>
      <c r="K197" s="91"/>
      <c r="L197" s="91"/>
      <c r="M197" s="91"/>
      <c r="N197" s="91"/>
      <c r="O197" s="91"/>
      <c r="P197" s="91"/>
      <c r="Q197" s="91"/>
      <c r="R197" s="247"/>
      <c r="S197" s="247"/>
      <c r="T197" s="247"/>
      <c r="U197" s="247"/>
      <c r="V197" s="247"/>
      <c r="W197" s="247"/>
      <c r="X197" s="91"/>
      <c r="Y197" s="91"/>
      <c r="Z197" s="91"/>
      <c r="AA197" s="309"/>
      <c r="AB197" s="309"/>
      <c r="AC197" s="309"/>
      <c r="AD197" s="309"/>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row>
    <row r="198" spans="1:56" s="92" customFormat="1" ht="13.8">
      <c r="A198" s="91"/>
      <c r="B198" s="91"/>
      <c r="C198" s="91"/>
      <c r="D198" s="91"/>
      <c r="E198" s="91"/>
      <c r="F198" s="91"/>
      <c r="G198" s="91"/>
      <c r="H198" s="91"/>
      <c r="I198" s="91"/>
      <c r="J198" s="91"/>
      <c r="K198" s="91"/>
      <c r="L198" s="91"/>
      <c r="M198" s="91"/>
      <c r="N198" s="91"/>
      <c r="O198" s="91"/>
      <c r="P198" s="91"/>
      <c r="Q198" s="91"/>
      <c r="R198" s="247"/>
      <c r="S198" s="247"/>
      <c r="T198" s="247"/>
      <c r="U198" s="247"/>
      <c r="V198" s="247"/>
      <c r="W198" s="247"/>
      <c r="X198" s="91"/>
      <c r="Y198" s="91"/>
      <c r="Z198" s="91"/>
      <c r="AA198" s="309"/>
      <c r="AB198" s="309"/>
      <c r="AC198" s="309"/>
      <c r="AD198" s="309"/>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row>
    <row r="199" spans="1:56" s="92" customFormat="1" ht="13.8">
      <c r="A199" s="91"/>
      <c r="B199" s="91"/>
      <c r="C199" s="91"/>
      <c r="D199" s="91"/>
      <c r="E199" s="91"/>
      <c r="F199" s="91"/>
      <c r="G199" s="91"/>
      <c r="H199" s="91"/>
      <c r="I199" s="91"/>
      <c r="J199" s="91"/>
      <c r="K199" s="91"/>
      <c r="L199" s="91"/>
      <c r="M199" s="91"/>
      <c r="N199" s="91"/>
      <c r="O199" s="91"/>
      <c r="P199" s="91"/>
      <c r="Q199" s="91"/>
      <c r="R199" s="247"/>
      <c r="S199" s="247"/>
      <c r="T199" s="247"/>
      <c r="U199" s="247"/>
      <c r="V199" s="247"/>
      <c r="W199" s="247"/>
      <c r="X199" s="91"/>
      <c r="Y199" s="91"/>
      <c r="Z199" s="91"/>
      <c r="AA199" s="309"/>
      <c r="AB199" s="309"/>
      <c r="AC199" s="309"/>
      <c r="AD199" s="309"/>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row>
    <row r="200" spans="1:56" s="92" customFormat="1" ht="13.8">
      <c r="A200" s="91"/>
      <c r="B200" s="91"/>
      <c r="C200" s="91"/>
      <c r="D200" s="91"/>
      <c r="E200" s="91"/>
      <c r="F200" s="91"/>
      <c r="G200" s="91"/>
      <c r="H200" s="91"/>
      <c r="I200" s="91"/>
      <c r="J200" s="91"/>
      <c r="K200" s="91"/>
      <c r="L200" s="91"/>
      <c r="M200" s="91"/>
      <c r="N200" s="91"/>
      <c r="O200" s="91"/>
      <c r="P200" s="91"/>
      <c r="Q200" s="91"/>
      <c r="R200" s="247"/>
      <c r="S200" s="247"/>
      <c r="T200" s="247"/>
      <c r="U200" s="247"/>
      <c r="V200" s="247"/>
      <c r="W200" s="247"/>
      <c r="X200" s="91"/>
      <c r="Y200" s="91"/>
      <c r="Z200" s="91"/>
      <c r="AA200" s="309"/>
      <c r="AB200" s="309"/>
      <c r="AC200" s="309"/>
      <c r="AD200" s="309"/>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row>
    <row r="201" spans="1:56" s="92" customFormat="1" ht="13.8">
      <c r="A201" s="91"/>
      <c r="B201" s="91"/>
      <c r="C201" s="91"/>
      <c r="D201" s="91"/>
      <c r="E201" s="91"/>
      <c r="F201" s="91"/>
      <c r="G201" s="91"/>
      <c r="H201" s="91"/>
      <c r="I201" s="91"/>
      <c r="J201" s="91"/>
      <c r="K201" s="91"/>
      <c r="L201" s="91"/>
      <c r="M201" s="91"/>
      <c r="N201" s="91"/>
      <c r="O201" s="91"/>
      <c r="P201" s="91"/>
      <c r="Q201" s="91"/>
      <c r="R201" s="247"/>
      <c r="S201" s="247"/>
      <c r="T201" s="247"/>
      <c r="U201" s="247"/>
      <c r="V201" s="247"/>
      <c r="W201" s="247"/>
      <c r="X201" s="91"/>
      <c r="Y201" s="91"/>
      <c r="Z201" s="91"/>
      <c r="AA201" s="309"/>
      <c r="AB201" s="309"/>
      <c r="AC201" s="309"/>
      <c r="AD201" s="309"/>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91"/>
    </row>
    <row r="202" spans="1:56" s="92" customFormat="1" ht="13.8">
      <c r="A202" s="91"/>
      <c r="B202" s="91"/>
      <c r="C202" s="91"/>
      <c r="D202" s="91"/>
      <c r="E202" s="91"/>
      <c r="F202" s="91"/>
      <c r="G202" s="91"/>
      <c r="H202" s="91"/>
      <c r="I202" s="91"/>
      <c r="J202" s="91"/>
      <c r="K202" s="91"/>
      <c r="L202" s="91"/>
      <c r="M202" s="91"/>
      <c r="N202" s="91"/>
      <c r="O202" s="91"/>
      <c r="P202" s="91"/>
      <c r="Q202" s="91"/>
      <c r="R202" s="247"/>
      <c r="S202" s="247"/>
      <c r="T202" s="247"/>
      <c r="U202" s="247"/>
      <c r="V202" s="247"/>
      <c r="W202" s="247"/>
      <c r="X202" s="91"/>
      <c r="Y202" s="91"/>
      <c r="Z202" s="91"/>
      <c r="AA202" s="309"/>
      <c r="AB202" s="309"/>
      <c r="AC202" s="309"/>
      <c r="AD202" s="309"/>
      <c r="AE202" s="91"/>
      <c r="AF202" s="91"/>
      <c r="AG202" s="91"/>
      <c r="AH202" s="91"/>
      <c r="AI202" s="91"/>
      <c r="AJ202" s="91"/>
      <c r="AK202" s="91"/>
      <c r="AL202" s="91"/>
      <c r="AM202" s="91"/>
      <c r="AN202" s="91"/>
      <c r="AO202" s="91"/>
      <c r="AP202" s="91"/>
      <c r="AQ202" s="91"/>
      <c r="AR202" s="91"/>
      <c r="AS202" s="91"/>
      <c r="AT202" s="91"/>
      <c r="AU202" s="91"/>
      <c r="AV202" s="91"/>
      <c r="AW202" s="91"/>
      <c r="AX202" s="91"/>
      <c r="AY202" s="91"/>
      <c r="AZ202" s="91"/>
      <c r="BA202" s="91"/>
      <c r="BB202" s="91"/>
      <c r="BC202" s="91"/>
      <c r="BD202" s="91"/>
    </row>
    <row r="203" spans="1:56" s="92" customFormat="1" ht="13.8">
      <c r="A203" s="91"/>
      <c r="B203" s="91"/>
      <c r="C203" s="91"/>
      <c r="D203" s="91"/>
      <c r="E203" s="91"/>
      <c r="F203" s="91"/>
      <c r="G203" s="91"/>
      <c r="H203" s="91"/>
      <c r="I203" s="91"/>
      <c r="J203" s="91"/>
      <c r="K203" s="91"/>
      <c r="L203" s="91"/>
      <c r="M203" s="91"/>
      <c r="N203" s="91"/>
      <c r="O203" s="91"/>
      <c r="P203" s="91"/>
      <c r="Q203" s="91"/>
      <c r="R203" s="247"/>
      <c r="S203" s="247"/>
      <c r="T203" s="247"/>
      <c r="U203" s="247"/>
      <c r="V203" s="247"/>
      <c r="W203" s="247"/>
      <c r="X203" s="91"/>
      <c r="Y203" s="91"/>
      <c r="Z203" s="91"/>
      <c r="AA203" s="309"/>
      <c r="AB203" s="309"/>
      <c r="AC203" s="309"/>
      <c r="AD203" s="309"/>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1"/>
      <c r="BC203" s="91"/>
      <c r="BD203" s="91"/>
    </row>
    <row r="204" spans="1:56" s="92" customFormat="1" ht="13.8">
      <c r="A204" s="91"/>
      <c r="B204" s="91"/>
      <c r="C204" s="91"/>
      <c r="D204" s="91"/>
      <c r="E204" s="91"/>
      <c r="F204" s="91"/>
      <c r="G204" s="91"/>
      <c r="H204" s="91"/>
      <c r="I204" s="91"/>
      <c r="J204" s="91"/>
      <c r="K204" s="91"/>
      <c r="L204" s="91"/>
      <c r="M204" s="91"/>
      <c r="N204" s="91"/>
      <c r="O204" s="91"/>
      <c r="P204" s="91"/>
      <c r="Q204" s="91"/>
      <c r="R204" s="247"/>
      <c r="S204" s="247"/>
      <c r="T204" s="247"/>
      <c r="U204" s="247"/>
      <c r="V204" s="247"/>
      <c r="W204" s="247"/>
      <c r="X204" s="91"/>
      <c r="Y204" s="91"/>
      <c r="Z204" s="91"/>
      <c r="AA204" s="309"/>
      <c r="AB204" s="309"/>
      <c r="AC204" s="309"/>
      <c r="AD204" s="309"/>
      <c r="AE204" s="91"/>
      <c r="AF204" s="91"/>
      <c r="AG204" s="91"/>
      <c r="AH204" s="91"/>
      <c r="AI204" s="91"/>
      <c r="AJ204" s="91"/>
      <c r="AK204" s="91"/>
      <c r="AL204" s="91"/>
      <c r="AM204" s="91"/>
      <c r="AN204" s="91"/>
      <c r="AO204" s="91"/>
      <c r="AP204" s="91"/>
      <c r="AQ204" s="91"/>
      <c r="AR204" s="91"/>
      <c r="AS204" s="91"/>
      <c r="AT204" s="91"/>
      <c r="AU204" s="91"/>
      <c r="AV204" s="91"/>
      <c r="AW204" s="91"/>
      <c r="AX204" s="91"/>
      <c r="AY204" s="91"/>
      <c r="AZ204" s="91"/>
      <c r="BA204" s="91"/>
      <c r="BB204" s="91"/>
      <c r="BC204" s="91"/>
      <c r="BD204" s="91"/>
    </row>
    <row r="205" spans="1:56" s="92" customFormat="1" ht="13.8">
      <c r="A205" s="91"/>
      <c r="B205" s="91"/>
      <c r="C205" s="91"/>
      <c r="D205" s="91"/>
      <c r="E205" s="91"/>
      <c r="F205" s="91"/>
      <c r="G205" s="91"/>
      <c r="H205" s="91"/>
      <c r="I205" s="91"/>
      <c r="J205" s="91"/>
      <c r="K205" s="91"/>
      <c r="L205" s="91"/>
      <c r="M205" s="91"/>
      <c r="N205" s="91"/>
      <c r="O205" s="91"/>
      <c r="P205" s="91"/>
      <c r="Q205" s="91"/>
      <c r="R205" s="247"/>
      <c r="S205" s="247"/>
      <c r="T205" s="247"/>
      <c r="U205" s="247"/>
      <c r="V205" s="247"/>
      <c r="W205" s="247"/>
      <c r="X205" s="91"/>
      <c r="Y205" s="91"/>
      <c r="Z205" s="91"/>
      <c r="AA205" s="309"/>
      <c r="AB205" s="309"/>
      <c r="AC205" s="309"/>
      <c r="AD205" s="309"/>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91"/>
    </row>
    <row r="206" spans="1:56" s="92" customFormat="1" ht="13.8">
      <c r="A206" s="91"/>
      <c r="B206" s="91"/>
      <c r="C206" s="91"/>
      <c r="D206" s="91"/>
      <c r="E206" s="91"/>
      <c r="F206" s="91"/>
      <c r="G206" s="91"/>
      <c r="H206" s="91"/>
      <c r="I206" s="91"/>
      <c r="J206" s="91"/>
      <c r="K206" s="91"/>
      <c r="L206" s="91"/>
      <c r="M206" s="91"/>
      <c r="N206" s="91"/>
      <c r="O206" s="91"/>
      <c r="P206" s="91"/>
      <c r="Q206" s="91"/>
      <c r="R206" s="247"/>
      <c r="S206" s="247"/>
      <c r="T206" s="247"/>
      <c r="U206" s="247"/>
      <c r="V206" s="247"/>
      <c r="W206" s="247"/>
      <c r="X206" s="91"/>
      <c r="Y206" s="91"/>
      <c r="Z206" s="91"/>
      <c r="AA206" s="309"/>
      <c r="AB206" s="309"/>
      <c r="AC206" s="309"/>
      <c r="AD206" s="309"/>
      <c r="AE206" s="91"/>
      <c r="AF206" s="91"/>
      <c r="AG206" s="91"/>
      <c r="AH206" s="91"/>
      <c r="AI206" s="91"/>
      <c r="AJ206" s="91"/>
      <c r="AK206" s="91"/>
      <c r="AL206" s="91"/>
      <c r="AM206" s="91"/>
      <c r="AN206" s="91"/>
      <c r="AO206" s="91"/>
      <c r="AP206" s="91"/>
      <c r="AQ206" s="91"/>
      <c r="AR206" s="91"/>
      <c r="AS206" s="91"/>
      <c r="AT206" s="91"/>
      <c r="AU206" s="91"/>
      <c r="AV206" s="91"/>
      <c r="AW206" s="91"/>
      <c r="AX206" s="91"/>
      <c r="AY206" s="91"/>
      <c r="AZ206" s="91"/>
      <c r="BA206" s="91"/>
      <c r="BB206" s="91"/>
      <c r="BC206" s="91"/>
      <c r="BD206" s="91"/>
    </row>
    <row r="207" spans="1:56" s="92" customFormat="1" ht="13.8">
      <c r="A207" s="91"/>
      <c r="B207" s="91"/>
      <c r="C207" s="91"/>
      <c r="D207" s="91"/>
      <c r="E207" s="91"/>
      <c r="F207" s="91"/>
      <c r="G207" s="91"/>
      <c r="H207" s="91"/>
      <c r="I207" s="91"/>
      <c r="J207" s="91"/>
      <c r="K207" s="91"/>
      <c r="L207" s="91"/>
      <c r="M207" s="91"/>
      <c r="N207" s="91"/>
      <c r="O207" s="91"/>
      <c r="P207" s="91"/>
      <c r="Q207" s="91"/>
      <c r="R207" s="247"/>
      <c r="S207" s="247"/>
      <c r="T207" s="247"/>
      <c r="U207" s="247"/>
      <c r="V207" s="247"/>
      <c r="W207" s="247"/>
      <c r="X207" s="91"/>
      <c r="Y207" s="91"/>
      <c r="Z207" s="91"/>
      <c r="AA207" s="309"/>
      <c r="AB207" s="309"/>
      <c r="AC207" s="309"/>
      <c r="AD207" s="309"/>
      <c r="AE207" s="91"/>
      <c r="AF207" s="91"/>
      <c r="AG207" s="91"/>
      <c r="AH207" s="91"/>
      <c r="AI207" s="91"/>
      <c r="AJ207" s="91"/>
      <c r="AK207" s="91"/>
      <c r="AL207" s="91"/>
      <c r="AM207" s="91"/>
      <c r="AN207" s="91"/>
      <c r="AO207" s="91"/>
      <c r="AP207" s="91"/>
      <c r="AQ207" s="91"/>
      <c r="AR207" s="91"/>
      <c r="AS207" s="91"/>
      <c r="AT207" s="91"/>
      <c r="AU207" s="91"/>
      <c r="AV207" s="91"/>
      <c r="AW207" s="91"/>
      <c r="AX207" s="91"/>
      <c r="AY207" s="91"/>
      <c r="AZ207" s="91"/>
      <c r="BA207" s="91"/>
      <c r="BB207" s="91"/>
      <c r="BC207" s="91"/>
      <c r="BD207" s="91"/>
    </row>
    <row r="208" spans="1:56" s="92" customFormat="1" ht="13.8">
      <c r="A208" s="91"/>
      <c r="B208" s="91"/>
      <c r="C208" s="91"/>
      <c r="D208" s="91"/>
      <c r="E208" s="91"/>
      <c r="F208" s="91"/>
      <c r="G208" s="91"/>
      <c r="H208" s="91"/>
      <c r="I208" s="91"/>
      <c r="J208" s="91"/>
      <c r="K208" s="91"/>
      <c r="L208" s="91"/>
      <c r="M208" s="91"/>
      <c r="N208" s="91"/>
      <c r="O208" s="91"/>
      <c r="P208" s="91"/>
      <c r="Q208" s="91"/>
      <c r="R208" s="247"/>
      <c r="S208" s="247"/>
      <c r="T208" s="247"/>
      <c r="U208" s="247"/>
      <c r="V208" s="247"/>
      <c r="W208" s="247"/>
      <c r="X208" s="91"/>
      <c r="Y208" s="91"/>
      <c r="Z208" s="91"/>
      <c r="AA208" s="309"/>
      <c r="AB208" s="309"/>
      <c r="AC208" s="309"/>
      <c r="AD208" s="309"/>
      <c r="AE208" s="91"/>
      <c r="AF208" s="91"/>
      <c r="AG208" s="91"/>
      <c r="AH208" s="91"/>
      <c r="AI208" s="91"/>
      <c r="AJ208" s="91"/>
      <c r="AK208" s="91"/>
      <c r="AL208" s="91"/>
      <c r="AM208" s="91"/>
      <c r="AN208" s="91"/>
      <c r="AO208" s="91"/>
      <c r="AP208" s="91"/>
      <c r="AQ208" s="91"/>
      <c r="AR208" s="91"/>
      <c r="AS208" s="91"/>
      <c r="AT208" s="91"/>
      <c r="AU208" s="91"/>
      <c r="AV208" s="91"/>
      <c r="AW208" s="91"/>
      <c r="AX208" s="91"/>
      <c r="AY208" s="91"/>
      <c r="AZ208" s="91"/>
      <c r="BA208" s="91"/>
      <c r="BB208" s="91"/>
      <c r="BC208" s="91"/>
      <c r="BD208" s="91"/>
    </row>
    <row r="209" spans="1:56" s="92" customFormat="1" ht="13.8">
      <c r="A209" s="91"/>
      <c r="B209" s="91"/>
      <c r="C209" s="91"/>
      <c r="D209" s="91"/>
      <c r="E209" s="91"/>
      <c r="F209" s="91"/>
      <c r="G209" s="91"/>
      <c r="H209" s="91"/>
      <c r="I209" s="91"/>
      <c r="J209" s="91"/>
      <c r="K209" s="91"/>
      <c r="L209" s="91"/>
      <c r="M209" s="91"/>
      <c r="N209" s="91"/>
      <c r="O209" s="91"/>
      <c r="P209" s="91"/>
      <c r="Q209" s="91"/>
      <c r="R209" s="247"/>
      <c r="S209" s="247"/>
      <c r="T209" s="247"/>
      <c r="U209" s="247"/>
      <c r="V209" s="247"/>
      <c r="W209" s="247"/>
      <c r="X209" s="91"/>
      <c r="Y209" s="91"/>
      <c r="Z209" s="91"/>
      <c r="AA209" s="309"/>
      <c r="AB209" s="309"/>
      <c r="AC209" s="309"/>
      <c r="AD209" s="309"/>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91"/>
    </row>
    <row r="210" spans="1:56" s="92" customFormat="1" ht="13.8">
      <c r="A210" s="91"/>
      <c r="B210" s="91"/>
      <c r="C210" s="91"/>
      <c r="D210" s="91"/>
      <c r="E210" s="91"/>
      <c r="F210" s="91"/>
      <c r="G210" s="91"/>
      <c r="H210" s="91"/>
      <c r="I210" s="91"/>
      <c r="J210" s="91"/>
      <c r="K210" s="91"/>
      <c r="L210" s="91"/>
      <c r="M210" s="91"/>
      <c r="N210" s="91"/>
      <c r="O210" s="91"/>
      <c r="P210" s="91"/>
      <c r="Q210" s="91"/>
      <c r="R210" s="247"/>
      <c r="S210" s="247"/>
      <c r="T210" s="247"/>
      <c r="U210" s="247"/>
      <c r="V210" s="247"/>
      <c r="W210" s="247"/>
      <c r="X210" s="91"/>
      <c r="Y210" s="91"/>
      <c r="Z210" s="91"/>
      <c r="AA210" s="309"/>
      <c r="AB210" s="309"/>
      <c r="AC210" s="309"/>
      <c r="AD210" s="309"/>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row>
    <row r="211" spans="1:56" s="92" customFormat="1" ht="13.8">
      <c r="A211" s="91"/>
      <c r="B211" s="91"/>
      <c r="C211" s="91"/>
      <c r="D211" s="91"/>
      <c r="E211" s="91"/>
      <c r="F211" s="91"/>
      <c r="G211" s="91"/>
      <c r="H211" s="91"/>
      <c r="I211" s="91"/>
      <c r="J211" s="91"/>
      <c r="K211" s="91"/>
      <c r="L211" s="91"/>
      <c r="M211" s="91"/>
      <c r="N211" s="91"/>
      <c r="O211" s="91"/>
      <c r="P211" s="91"/>
      <c r="Q211" s="91"/>
      <c r="R211" s="247"/>
      <c r="S211" s="247"/>
      <c r="T211" s="247"/>
      <c r="U211" s="247"/>
      <c r="V211" s="247"/>
      <c r="W211" s="247"/>
      <c r="X211" s="91"/>
      <c r="Y211" s="91"/>
      <c r="Z211" s="91"/>
      <c r="AA211" s="309"/>
      <c r="AB211" s="309"/>
      <c r="AC211" s="309"/>
      <c r="AD211" s="309"/>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row>
    <row r="212" spans="1:56" s="92" customFormat="1" ht="13.8">
      <c r="A212" s="91"/>
      <c r="B212" s="91"/>
      <c r="C212" s="91"/>
      <c r="D212" s="91"/>
      <c r="E212" s="91"/>
      <c r="F212" s="91"/>
      <c r="G212" s="91"/>
      <c r="H212" s="91"/>
      <c r="I212" s="91"/>
      <c r="J212" s="91"/>
      <c r="K212" s="91"/>
      <c r="L212" s="91"/>
      <c r="M212" s="91"/>
      <c r="N212" s="91"/>
      <c r="O212" s="91"/>
      <c r="P212" s="91"/>
      <c r="Q212" s="91"/>
      <c r="R212" s="247"/>
      <c r="S212" s="247"/>
      <c r="T212" s="247"/>
      <c r="U212" s="247"/>
      <c r="V212" s="247"/>
      <c r="W212" s="247"/>
      <c r="X212" s="91"/>
      <c r="Y212" s="91"/>
      <c r="Z212" s="91"/>
      <c r="AA212" s="309"/>
      <c r="AB212" s="309"/>
      <c r="AC212" s="309"/>
      <c r="AD212" s="309"/>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row>
    <row r="213" spans="1:56" s="92" customFormat="1" ht="13.8">
      <c r="A213" s="91"/>
      <c r="B213" s="91"/>
      <c r="C213" s="91"/>
      <c r="D213" s="91"/>
      <c r="E213" s="91"/>
      <c r="F213" s="91"/>
      <c r="G213" s="91"/>
      <c r="H213" s="91"/>
      <c r="I213" s="91"/>
      <c r="J213" s="91"/>
      <c r="K213" s="91"/>
      <c r="L213" s="91"/>
      <c r="M213" s="91"/>
      <c r="N213" s="91"/>
      <c r="O213" s="91"/>
      <c r="P213" s="91"/>
      <c r="Q213" s="91"/>
      <c r="R213" s="247"/>
      <c r="S213" s="247"/>
      <c r="T213" s="247"/>
      <c r="U213" s="247"/>
      <c r="V213" s="247"/>
      <c r="W213" s="247"/>
      <c r="X213" s="91"/>
      <c r="Y213" s="91"/>
      <c r="Z213" s="91"/>
      <c r="AA213" s="309"/>
      <c r="AB213" s="309"/>
      <c r="AC213" s="309"/>
      <c r="AD213" s="309"/>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row>
    <row r="214" spans="1:56" s="92" customFormat="1" ht="13.8">
      <c r="A214" s="91"/>
      <c r="B214" s="91"/>
      <c r="C214" s="91"/>
      <c r="D214" s="91"/>
      <c r="E214" s="91"/>
      <c r="F214" s="91"/>
      <c r="G214" s="91"/>
      <c r="H214" s="91"/>
      <c r="I214" s="91"/>
      <c r="J214" s="91"/>
      <c r="K214" s="91"/>
      <c r="L214" s="91"/>
      <c r="M214" s="91"/>
      <c r="N214" s="91"/>
      <c r="O214" s="91"/>
      <c r="P214" s="91"/>
      <c r="Q214" s="91"/>
      <c r="R214" s="247"/>
      <c r="S214" s="247"/>
      <c r="T214" s="247"/>
      <c r="U214" s="247"/>
      <c r="V214" s="247"/>
      <c r="W214" s="247"/>
      <c r="X214" s="91"/>
      <c r="Y214" s="91"/>
      <c r="Z214" s="91"/>
      <c r="AA214" s="309"/>
      <c r="AB214" s="309"/>
      <c r="AC214" s="309"/>
      <c r="AD214" s="309"/>
      <c r="AE214" s="91"/>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row>
    <row r="215" spans="1:56" s="92" customFormat="1" ht="13.8">
      <c r="A215" s="91"/>
      <c r="B215" s="91"/>
      <c r="C215" s="91"/>
      <c r="D215" s="91"/>
      <c r="E215" s="91"/>
      <c r="F215" s="91"/>
      <c r="G215" s="91"/>
      <c r="H215" s="91"/>
      <c r="I215" s="91"/>
      <c r="J215" s="91"/>
      <c r="K215" s="91"/>
      <c r="L215" s="91"/>
      <c r="M215" s="91"/>
      <c r="N215" s="91"/>
      <c r="O215" s="91"/>
      <c r="P215" s="91"/>
      <c r="Q215" s="91"/>
      <c r="R215" s="247"/>
      <c r="S215" s="247"/>
      <c r="T215" s="247"/>
      <c r="U215" s="247"/>
      <c r="V215" s="247"/>
      <c r="W215" s="247"/>
      <c r="X215" s="91"/>
      <c r="Y215" s="91"/>
      <c r="Z215" s="91"/>
      <c r="AA215" s="309"/>
      <c r="AB215" s="309"/>
      <c r="AC215" s="309"/>
      <c r="AD215" s="309"/>
      <c r="AE215" s="91"/>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row>
    <row r="216" spans="1:56" s="92" customFormat="1" ht="13.8">
      <c r="A216" s="91"/>
      <c r="B216" s="91"/>
      <c r="C216" s="91"/>
      <c r="D216" s="91"/>
      <c r="E216" s="91"/>
      <c r="F216" s="91"/>
      <c r="G216" s="91"/>
      <c r="H216" s="91"/>
      <c r="I216" s="91"/>
      <c r="J216" s="91"/>
      <c r="K216" s="91"/>
      <c r="L216" s="91"/>
      <c r="M216" s="91"/>
      <c r="N216" s="91"/>
      <c r="O216" s="91"/>
      <c r="P216" s="91"/>
      <c r="Q216" s="91"/>
      <c r="R216" s="247"/>
      <c r="S216" s="247"/>
      <c r="T216" s="247"/>
      <c r="U216" s="247"/>
      <c r="V216" s="247"/>
      <c r="W216" s="247"/>
      <c r="X216" s="91"/>
      <c r="Y216" s="91"/>
      <c r="Z216" s="91"/>
      <c r="AA216" s="309"/>
      <c r="AB216" s="309"/>
      <c r="AC216" s="309"/>
      <c r="AD216" s="309"/>
      <c r="AE216" s="91"/>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row>
    <row r="217" spans="1:56" s="92" customFormat="1" ht="13.8">
      <c r="A217" s="91"/>
      <c r="B217" s="91"/>
      <c r="C217" s="91"/>
      <c r="D217" s="91"/>
      <c r="E217" s="91"/>
      <c r="F217" s="91"/>
      <c r="G217" s="91"/>
      <c r="H217" s="91"/>
      <c r="I217" s="91"/>
      <c r="J217" s="91"/>
      <c r="K217" s="91"/>
      <c r="L217" s="91"/>
      <c r="M217" s="91"/>
      <c r="N217" s="91"/>
      <c r="O217" s="91"/>
      <c r="P217" s="91"/>
      <c r="Q217" s="91"/>
      <c r="R217" s="247"/>
      <c r="S217" s="247"/>
      <c r="T217" s="247"/>
      <c r="U217" s="247"/>
      <c r="V217" s="247"/>
      <c r="W217" s="247"/>
      <c r="X217" s="91"/>
      <c r="Y217" s="91"/>
      <c r="Z217" s="91"/>
      <c r="AA217" s="309"/>
      <c r="AB217" s="309"/>
      <c r="AC217" s="309"/>
      <c r="AD217" s="309"/>
      <c r="AE217" s="91"/>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row>
    <row r="218" spans="1:56" s="92" customFormat="1" ht="13.8">
      <c r="A218" s="91"/>
      <c r="B218" s="91"/>
      <c r="C218" s="91"/>
      <c r="D218" s="91"/>
      <c r="E218" s="91"/>
      <c r="F218" s="91"/>
      <c r="G218" s="91"/>
      <c r="H218" s="91"/>
      <c r="I218" s="91"/>
      <c r="J218" s="91"/>
      <c r="K218" s="91"/>
      <c r="L218" s="91"/>
      <c r="M218" s="91"/>
      <c r="N218" s="91"/>
      <c r="O218" s="91"/>
      <c r="P218" s="91"/>
      <c r="Q218" s="91"/>
      <c r="R218" s="247"/>
      <c r="S218" s="247"/>
      <c r="T218" s="247"/>
      <c r="U218" s="247"/>
      <c r="V218" s="247"/>
      <c r="W218" s="247"/>
      <c r="X218" s="91"/>
      <c r="Y218" s="91"/>
      <c r="Z218" s="91"/>
      <c r="AA218" s="309"/>
      <c r="AB218" s="309"/>
      <c r="AC218" s="309"/>
      <c r="AD218" s="309"/>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row>
    <row r="219" spans="1:56" s="92" customFormat="1" ht="13.8">
      <c r="A219" s="91"/>
      <c r="B219" s="91"/>
      <c r="C219" s="91"/>
      <c r="D219" s="91"/>
      <c r="E219" s="91"/>
      <c r="F219" s="91"/>
      <c r="G219" s="91"/>
      <c r="H219" s="91"/>
      <c r="I219" s="91"/>
      <c r="J219" s="91"/>
      <c r="K219" s="91"/>
      <c r="L219" s="91"/>
      <c r="M219" s="91"/>
      <c r="N219" s="91"/>
      <c r="O219" s="91"/>
      <c r="P219" s="91"/>
      <c r="Q219" s="91"/>
      <c r="R219" s="247"/>
      <c r="S219" s="247"/>
      <c r="T219" s="247"/>
      <c r="U219" s="247"/>
      <c r="V219" s="247"/>
      <c r="W219" s="247"/>
      <c r="X219" s="91"/>
      <c r="Y219" s="91"/>
      <c r="Z219" s="91"/>
      <c r="AA219" s="309"/>
      <c r="AB219" s="309"/>
      <c r="AC219" s="309"/>
      <c r="AD219" s="309"/>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row>
    <row r="220" spans="1:56" s="92" customFormat="1" ht="13.8">
      <c r="A220" s="91"/>
      <c r="B220" s="91"/>
      <c r="C220" s="91"/>
      <c r="D220" s="91"/>
      <c r="E220" s="91"/>
      <c r="F220" s="91"/>
      <c r="G220" s="91"/>
      <c r="H220" s="91"/>
      <c r="I220" s="91"/>
      <c r="J220" s="91"/>
      <c r="K220" s="91"/>
      <c r="L220" s="91"/>
      <c r="M220" s="91"/>
      <c r="N220" s="91"/>
      <c r="O220" s="91"/>
      <c r="P220" s="91"/>
      <c r="Q220" s="91"/>
      <c r="R220" s="247"/>
      <c r="S220" s="247"/>
      <c r="T220" s="247"/>
      <c r="U220" s="247"/>
      <c r="V220" s="247"/>
      <c r="W220" s="247"/>
      <c r="X220" s="91"/>
      <c r="Y220" s="91"/>
      <c r="Z220" s="91"/>
      <c r="AA220" s="309"/>
      <c r="AB220" s="309"/>
      <c r="AC220" s="309"/>
      <c r="AD220" s="309"/>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row>
    <row r="221" spans="1:56" s="92" customFormat="1" ht="13.8">
      <c r="A221" s="91"/>
      <c r="B221" s="91"/>
      <c r="C221" s="91"/>
      <c r="D221" s="91"/>
      <c r="E221" s="91"/>
      <c r="F221" s="91"/>
      <c r="G221" s="91"/>
      <c r="H221" s="91"/>
      <c r="I221" s="91"/>
      <c r="J221" s="91"/>
      <c r="K221" s="91"/>
      <c r="L221" s="91"/>
      <c r="M221" s="91"/>
      <c r="N221" s="91"/>
      <c r="O221" s="91"/>
      <c r="P221" s="91"/>
      <c r="Q221" s="91"/>
      <c r="R221" s="247"/>
      <c r="S221" s="247"/>
      <c r="T221" s="247"/>
      <c r="U221" s="247"/>
      <c r="V221" s="247"/>
      <c r="W221" s="247"/>
      <c r="X221" s="91"/>
      <c r="Y221" s="91"/>
      <c r="Z221" s="91"/>
      <c r="AA221" s="309"/>
      <c r="AB221" s="309"/>
      <c r="AC221" s="309"/>
      <c r="AD221" s="309"/>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row>
    <row r="222" spans="1:56" s="92" customFormat="1" ht="13.8">
      <c r="A222" s="91"/>
      <c r="B222" s="91"/>
      <c r="C222" s="91"/>
      <c r="D222" s="91"/>
      <c r="E222" s="91"/>
      <c r="F222" s="91"/>
      <c r="G222" s="91"/>
      <c r="H222" s="91"/>
      <c r="I222" s="91"/>
      <c r="J222" s="91"/>
      <c r="K222" s="91"/>
      <c r="L222" s="91"/>
      <c r="M222" s="91"/>
      <c r="N222" s="91"/>
      <c r="O222" s="91"/>
      <c r="P222" s="91"/>
      <c r="Q222" s="91"/>
      <c r="R222" s="247"/>
      <c r="S222" s="247"/>
      <c r="T222" s="247"/>
      <c r="U222" s="247"/>
      <c r="V222" s="247"/>
      <c r="W222" s="247"/>
      <c r="X222" s="91"/>
      <c r="Y222" s="91"/>
      <c r="Z222" s="91"/>
      <c r="AA222" s="309"/>
      <c r="AB222" s="309"/>
      <c r="AC222" s="309"/>
      <c r="AD222" s="309"/>
      <c r="AE222" s="91"/>
      <c r="AF222" s="91"/>
      <c r="AG222" s="91"/>
      <c r="AH222" s="91"/>
      <c r="AI222" s="91"/>
      <c r="AJ222" s="91"/>
      <c r="AK222" s="91"/>
      <c r="AL222" s="91"/>
      <c r="AM222" s="91"/>
      <c r="AN222" s="91"/>
      <c r="AO222" s="91"/>
      <c r="AP222" s="91"/>
      <c r="AQ222" s="91"/>
      <c r="AR222" s="91"/>
      <c r="AS222" s="91"/>
      <c r="AT222" s="91"/>
      <c r="AU222" s="91"/>
      <c r="AV222" s="91"/>
      <c r="AW222" s="91"/>
      <c r="AX222" s="91"/>
      <c r="AY222" s="91"/>
      <c r="AZ222" s="91"/>
      <c r="BA222" s="91"/>
      <c r="BB222" s="91"/>
      <c r="BC222" s="91"/>
      <c r="BD222" s="91"/>
    </row>
    <row r="223" spans="1:56" s="92" customFormat="1" ht="13.8">
      <c r="A223" s="91"/>
      <c r="B223" s="91"/>
      <c r="C223" s="91"/>
      <c r="D223" s="91"/>
      <c r="E223" s="91"/>
      <c r="F223" s="91"/>
      <c r="G223" s="91"/>
      <c r="H223" s="91"/>
      <c r="I223" s="91"/>
      <c r="J223" s="91"/>
      <c r="K223" s="91"/>
      <c r="L223" s="91"/>
      <c r="M223" s="91"/>
      <c r="N223" s="91"/>
      <c r="O223" s="91"/>
      <c r="P223" s="91"/>
      <c r="Q223" s="91"/>
      <c r="R223" s="247"/>
      <c r="S223" s="247"/>
      <c r="T223" s="247"/>
      <c r="U223" s="247"/>
      <c r="V223" s="247"/>
      <c r="W223" s="247"/>
      <c r="X223" s="91"/>
      <c r="Y223" s="91"/>
      <c r="Z223" s="91"/>
      <c r="AA223" s="309"/>
      <c r="AB223" s="309"/>
      <c r="AC223" s="309"/>
      <c r="AD223" s="309"/>
      <c r="AE223" s="91"/>
      <c r="AF223" s="91"/>
      <c r="AG223" s="91"/>
      <c r="AH223" s="91"/>
      <c r="AI223" s="91"/>
      <c r="AJ223" s="91"/>
      <c r="AK223" s="91"/>
      <c r="AL223" s="91"/>
      <c r="AM223" s="91"/>
      <c r="AN223" s="91"/>
      <c r="AO223" s="91"/>
      <c r="AP223" s="91"/>
      <c r="AQ223" s="91"/>
      <c r="AR223" s="91"/>
      <c r="AS223" s="91"/>
      <c r="AT223" s="91"/>
      <c r="AU223" s="91"/>
      <c r="AV223" s="91"/>
      <c r="AW223" s="91"/>
      <c r="AX223" s="91"/>
      <c r="AY223" s="91"/>
      <c r="AZ223" s="91"/>
      <c r="BA223" s="91"/>
      <c r="BB223" s="91"/>
      <c r="BC223" s="91"/>
      <c r="BD223" s="91"/>
    </row>
    <row r="224" spans="1:56" s="92" customFormat="1" ht="13.8">
      <c r="A224" s="91"/>
      <c r="B224" s="91"/>
      <c r="C224" s="91"/>
      <c r="D224" s="91"/>
      <c r="E224" s="91"/>
      <c r="F224" s="91"/>
      <c r="G224" s="91"/>
      <c r="H224" s="91"/>
      <c r="I224" s="91"/>
      <c r="J224" s="91"/>
      <c r="K224" s="91"/>
      <c r="L224" s="91"/>
      <c r="M224" s="91"/>
      <c r="N224" s="91"/>
      <c r="O224" s="91"/>
      <c r="P224" s="91"/>
      <c r="Q224" s="91"/>
      <c r="R224" s="247"/>
      <c r="S224" s="247"/>
      <c r="T224" s="247"/>
      <c r="U224" s="247"/>
      <c r="V224" s="247"/>
      <c r="W224" s="247"/>
      <c r="X224" s="91"/>
      <c r="Y224" s="91"/>
      <c r="Z224" s="91"/>
      <c r="AA224" s="309"/>
      <c r="AB224" s="309"/>
      <c r="AC224" s="309"/>
      <c r="AD224" s="309"/>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91"/>
    </row>
    <row r="225" spans="1:56" s="92" customFormat="1" ht="13.8">
      <c r="A225" s="91"/>
      <c r="B225" s="91"/>
      <c r="C225" s="91"/>
      <c r="D225" s="91"/>
      <c r="E225" s="91"/>
      <c r="F225" s="91"/>
      <c r="G225" s="91"/>
      <c r="H225" s="91"/>
      <c r="I225" s="91"/>
      <c r="J225" s="91"/>
      <c r="K225" s="91"/>
      <c r="L225" s="91"/>
      <c r="M225" s="91"/>
      <c r="N225" s="91"/>
      <c r="O225" s="91"/>
      <c r="P225" s="91"/>
      <c r="Q225" s="91"/>
      <c r="R225" s="247"/>
      <c r="S225" s="247"/>
      <c r="T225" s="247"/>
      <c r="U225" s="247"/>
      <c r="V225" s="247"/>
      <c r="W225" s="247"/>
      <c r="X225" s="91"/>
      <c r="Y225" s="91"/>
      <c r="Z225" s="91"/>
      <c r="AA225" s="309"/>
      <c r="AB225" s="309"/>
      <c r="AC225" s="309"/>
      <c r="AD225" s="309"/>
      <c r="AE225" s="91"/>
      <c r="AF225" s="91"/>
      <c r="AG225" s="91"/>
      <c r="AH225" s="91"/>
      <c r="AI225" s="91"/>
      <c r="AJ225" s="91"/>
      <c r="AK225" s="91"/>
      <c r="AL225" s="91"/>
      <c r="AM225" s="91"/>
      <c r="AN225" s="91"/>
      <c r="AO225" s="91"/>
      <c r="AP225" s="91"/>
      <c r="AQ225" s="91"/>
      <c r="AR225" s="91"/>
      <c r="AS225" s="91"/>
      <c r="AT225" s="91"/>
      <c r="AU225" s="91"/>
      <c r="AV225" s="91"/>
      <c r="AW225" s="91"/>
      <c r="AX225" s="91"/>
      <c r="AY225" s="91"/>
      <c r="AZ225" s="91"/>
      <c r="BA225" s="91"/>
      <c r="BB225" s="91"/>
      <c r="BC225" s="91"/>
      <c r="BD225" s="91"/>
    </row>
    <row r="226" spans="1:56" s="92" customFormat="1" ht="13.8">
      <c r="A226" s="91"/>
      <c r="B226" s="91"/>
      <c r="C226" s="91"/>
      <c r="D226" s="91"/>
      <c r="E226" s="91"/>
      <c r="F226" s="91"/>
      <c r="G226" s="91"/>
      <c r="H226" s="91"/>
      <c r="I226" s="91"/>
      <c r="J226" s="91"/>
      <c r="K226" s="91"/>
      <c r="L226" s="91"/>
      <c r="M226" s="91"/>
      <c r="N226" s="91"/>
      <c r="O226" s="91"/>
      <c r="P226" s="91"/>
      <c r="Q226" s="91"/>
      <c r="R226" s="247"/>
      <c r="S226" s="247"/>
      <c r="T226" s="247"/>
      <c r="U226" s="247"/>
      <c r="V226" s="247"/>
      <c r="W226" s="247"/>
      <c r="X226" s="91"/>
      <c r="Y226" s="91"/>
      <c r="Z226" s="91"/>
      <c r="AA226" s="309"/>
      <c r="AB226" s="309"/>
      <c r="AC226" s="309"/>
      <c r="AD226" s="309"/>
      <c r="AE226" s="91"/>
      <c r="AF226" s="91"/>
      <c r="AG226" s="91"/>
      <c r="AH226" s="91"/>
      <c r="AI226" s="91"/>
      <c r="AJ226" s="91"/>
      <c r="AK226" s="91"/>
      <c r="AL226" s="91"/>
      <c r="AM226" s="91"/>
      <c r="AN226" s="91"/>
      <c r="AO226" s="91"/>
      <c r="AP226" s="91"/>
      <c r="AQ226" s="91"/>
      <c r="AR226" s="91"/>
      <c r="AS226" s="91"/>
      <c r="AT226" s="91"/>
      <c r="AU226" s="91"/>
      <c r="AV226" s="91"/>
      <c r="AW226" s="91"/>
      <c r="AX226" s="91"/>
      <c r="AY226" s="91"/>
      <c r="AZ226" s="91"/>
      <c r="BA226" s="91"/>
      <c r="BB226" s="91"/>
      <c r="BC226" s="91"/>
      <c r="BD226" s="91"/>
    </row>
    <row r="227" spans="1:56" s="92" customFormat="1" ht="13.8">
      <c r="A227" s="91"/>
      <c r="B227" s="91"/>
      <c r="C227" s="91"/>
      <c r="D227" s="91"/>
      <c r="E227" s="91"/>
      <c r="F227" s="91"/>
      <c r="G227" s="91"/>
      <c r="H227" s="91"/>
      <c r="I227" s="91"/>
      <c r="J227" s="91"/>
      <c r="K227" s="91"/>
      <c r="L227" s="91"/>
      <c r="M227" s="91"/>
      <c r="N227" s="91"/>
      <c r="O227" s="91"/>
      <c r="P227" s="91"/>
      <c r="Q227" s="91"/>
      <c r="R227" s="247"/>
      <c r="S227" s="247"/>
      <c r="T227" s="247"/>
      <c r="U227" s="247"/>
      <c r="V227" s="247"/>
      <c r="W227" s="247"/>
      <c r="X227" s="91"/>
      <c r="Y227" s="91"/>
      <c r="Z227" s="91"/>
      <c r="AA227" s="309"/>
      <c r="AB227" s="309"/>
      <c r="AC227" s="309"/>
      <c r="AD227" s="309"/>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1"/>
      <c r="BC227" s="91"/>
      <c r="BD227" s="91"/>
    </row>
    <row r="228" spans="1:56" s="92" customFormat="1" ht="13.8">
      <c r="A228" s="91"/>
      <c r="B228" s="91"/>
      <c r="C228" s="91"/>
      <c r="D228" s="91"/>
      <c r="E228" s="91"/>
      <c r="F228" s="91"/>
      <c r="G228" s="91"/>
      <c r="H228" s="91"/>
      <c r="I228" s="91"/>
      <c r="J228" s="91"/>
      <c r="K228" s="91"/>
      <c r="L228" s="91"/>
      <c r="M228" s="91"/>
      <c r="N228" s="91"/>
      <c r="O228" s="91"/>
      <c r="P228" s="91"/>
      <c r="Q228" s="91"/>
      <c r="R228" s="247"/>
      <c r="S228" s="247"/>
      <c r="T228" s="247"/>
      <c r="U228" s="247"/>
      <c r="V228" s="247"/>
      <c r="W228" s="247"/>
      <c r="X228" s="91"/>
      <c r="Y228" s="91"/>
      <c r="Z228" s="91"/>
      <c r="AA228" s="309"/>
      <c r="AB228" s="309"/>
      <c r="AC228" s="309"/>
      <c r="AD228" s="309"/>
      <c r="AE228" s="91"/>
      <c r="AF228" s="91"/>
      <c r="AG228" s="91"/>
      <c r="AH228" s="91"/>
      <c r="AI228" s="91"/>
      <c r="AJ228" s="91"/>
      <c r="AK228" s="91"/>
      <c r="AL228" s="91"/>
      <c r="AM228" s="91"/>
      <c r="AN228" s="91"/>
      <c r="AO228" s="91"/>
      <c r="AP228" s="91"/>
      <c r="AQ228" s="91"/>
      <c r="AR228" s="91"/>
      <c r="AS228" s="91"/>
      <c r="AT228" s="91"/>
      <c r="AU228" s="91"/>
      <c r="AV228" s="91"/>
      <c r="AW228" s="91"/>
      <c r="AX228" s="91"/>
      <c r="AY228" s="91"/>
      <c r="AZ228" s="91"/>
      <c r="BA228" s="91"/>
      <c r="BB228" s="91"/>
      <c r="BC228" s="91"/>
      <c r="BD228" s="91"/>
    </row>
    <row r="229" spans="1:56" s="92" customFormat="1" ht="13.8">
      <c r="A229" s="91"/>
      <c r="B229" s="91"/>
      <c r="C229" s="91"/>
      <c r="D229" s="91"/>
      <c r="E229" s="91"/>
      <c r="F229" s="91"/>
      <c r="G229" s="91"/>
      <c r="H229" s="91"/>
      <c r="I229" s="91"/>
      <c r="J229" s="91"/>
      <c r="K229" s="91"/>
      <c r="L229" s="91"/>
      <c r="M229" s="91"/>
      <c r="N229" s="91"/>
      <c r="O229" s="91"/>
      <c r="P229" s="91"/>
      <c r="Q229" s="91"/>
      <c r="R229" s="247"/>
      <c r="S229" s="247"/>
      <c r="T229" s="247"/>
      <c r="U229" s="247"/>
      <c r="V229" s="247"/>
      <c r="W229" s="247"/>
      <c r="X229" s="91"/>
      <c r="Y229" s="91"/>
      <c r="Z229" s="91"/>
      <c r="AA229" s="309"/>
      <c r="AB229" s="309"/>
      <c r="AC229" s="309"/>
      <c r="AD229" s="309"/>
      <c r="AE229" s="91"/>
      <c r="AF229" s="91"/>
      <c r="AG229" s="91"/>
      <c r="AH229" s="91"/>
      <c r="AI229" s="91"/>
      <c r="AJ229" s="91"/>
      <c r="AK229" s="91"/>
      <c r="AL229" s="91"/>
      <c r="AM229" s="91"/>
      <c r="AN229" s="91"/>
      <c r="AO229" s="91"/>
      <c r="AP229" s="91"/>
      <c r="AQ229" s="91"/>
      <c r="AR229" s="91"/>
      <c r="AS229" s="91"/>
      <c r="AT229" s="91"/>
      <c r="AU229" s="91"/>
      <c r="AV229" s="91"/>
      <c r="AW229" s="91"/>
      <c r="AX229" s="91"/>
      <c r="AY229" s="91"/>
      <c r="AZ229" s="91"/>
      <c r="BA229" s="91"/>
      <c r="BB229" s="91"/>
      <c r="BC229" s="91"/>
      <c r="BD229" s="91"/>
    </row>
    <row r="230" spans="1:56" s="92" customFormat="1" ht="13.8">
      <c r="A230" s="91"/>
      <c r="B230" s="91"/>
      <c r="C230" s="91"/>
      <c r="D230" s="91"/>
      <c r="E230" s="91"/>
      <c r="F230" s="91"/>
      <c r="G230" s="91"/>
      <c r="H230" s="91"/>
      <c r="I230" s="91"/>
      <c r="J230" s="91"/>
      <c r="K230" s="91"/>
      <c r="L230" s="91"/>
      <c r="M230" s="91"/>
      <c r="N230" s="91"/>
      <c r="O230" s="91"/>
      <c r="P230" s="91"/>
      <c r="Q230" s="91"/>
      <c r="R230" s="247"/>
      <c r="S230" s="247"/>
      <c r="T230" s="247"/>
      <c r="U230" s="247"/>
      <c r="V230" s="247"/>
      <c r="W230" s="247"/>
      <c r="X230" s="91"/>
      <c r="Y230" s="91"/>
      <c r="Z230" s="91"/>
      <c r="AA230" s="309"/>
      <c r="AB230" s="309"/>
      <c r="AC230" s="309"/>
      <c r="AD230" s="309"/>
      <c r="AE230" s="91"/>
      <c r="AF230" s="91"/>
      <c r="AG230" s="91"/>
      <c r="AH230" s="91"/>
      <c r="AI230" s="91"/>
      <c r="AJ230" s="91"/>
      <c r="AK230" s="91"/>
      <c r="AL230" s="91"/>
      <c r="AM230" s="91"/>
      <c r="AN230" s="91"/>
      <c r="AO230" s="91"/>
      <c r="AP230" s="91"/>
      <c r="AQ230" s="91"/>
      <c r="AR230" s="91"/>
      <c r="AS230" s="91"/>
      <c r="AT230" s="91"/>
      <c r="AU230" s="91"/>
      <c r="AV230" s="91"/>
      <c r="AW230" s="91"/>
      <c r="AX230" s="91"/>
      <c r="AY230" s="91"/>
      <c r="AZ230" s="91"/>
      <c r="BA230" s="91"/>
      <c r="BB230" s="91"/>
      <c r="BC230" s="91"/>
      <c r="BD230" s="91"/>
    </row>
    <row r="231" spans="1:56" s="92" customFormat="1" ht="13.8">
      <c r="A231" s="91"/>
      <c r="B231" s="91"/>
      <c r="C231" s="91"/>
      <c r="D231" s="91"/>
      <c r="E231" s="91"/>
      <c r="F231" s="91"/>
      <c r="G231" s="91"/>
      <c r="H231" s="91"/>
      <c r="I231" s="91"/>
      <c r="J231" s="91"/>
      <c r="K231" s="91"/>
      <c r="L231" s="91"/>
      <c r="M231" s="91"/>
      <c r="N231" s="91"/>
      <c r="O231" s="91"/>
      <c r="P231" s="91"/>
      <c r="Q231" s="91"/>
      <c r="R231" s="247"/>
      <c r="S231" s="247"/>
      <c r="T231" s="247"/>
      <c r="U231" s="247"/>
      <c r="V231" s="247"/>
      <c r="W231" s="247"/>
      <c r="X231" s="91"/>
      <c r="Y231" s="91"/>
      <c r="Z231" s="91"/>
      <c r="AA231" s="309"/>
      <c r="AB231" s="309"/>
      <c r="AC231" s="309"/>
      <c r="AD231" s="309"/>
      <c r="AE231" s="91"/>
      <c r="AF231" s="91"/>
      <c r="AG231" s="91"/>
      <c r="AH231" s="91"/>
      <c r="AI231" s="91"/>
      <c r="AJ231" s="91"/>
      <c r="AK231" s="91"/>
      <c r="AL231" s="91"/>
      <c r="AM231" s="91"/>
      <c r="AN231" s="91"/>
      <c r="AO231" s="91"/>
      <c r="AP231" s="91"/>
      <c r="AQ231" s="91"/>
      <c r="AR231" s="91"/>
      <c r="AS231" s="91"/>
      <c r="AT231" s="91"/>
      <c r="AU231" s="91"/>
      <c r="AV231" s="91"/>
      <c r="AW231" s="91"/>
      <c r="AX231" s="91"/>
      <c r="AY231" s="91"/>
      <c r="AZ231" s="91"/>
      <c r="BA231" s="91"/>
      <c r="BB231" s="91"/>
      <c r="BC231" s="91"/>
      <c r="BD231" s="91"/>
    </row>
    <row r="232" spans="1:56" s="92" customFormat="1" ht="13.8">
      <c r="A232" s="91"/>
      <c r="B232" s="91"/>
      <c r="C232" s="91"/>
      <c r="D232" s="91"/>
      <c r="E232" s="91"/>
      <c r="F232" s="91"/>
      <c r="G232" s="91"/>
      <c r="H232" s="91"/>
      <c r="I232" s="91"/>
      <c r="J232" s="91"/>
      <c r="K232" s="91"/>
      <c r="L232" s="91"/>
      <c r="M232" s="91"/>
      <c r="N232" s="91"/>
      <c r="O232" s="91"/>
      <c r="P232" s="91"/>
      <c r="Q232" s="91"/>
      <c r="R232" s="247"/>
      <c r="S232" s="247"/>
      <c r="T232" s="247"/>
      <c r="U232" s="247"/>
      <c r="V232" s="247"/>
      <c r="W232" s="247"/>
      <c r="X232" s="91"/>
      <c r="Y232" s="91"/>
      <c r="Z232" s="91"/>
      <c r="AA232" s="309"/>
      <c r="AB232" s="309"/>
      <c r="AC232" s="309"/>
      <c r="AD232" s="309"/>
      <c r="AE232" s="91"/>
      <c r="AF232" s="91"/>
      <c r="AG232" s="91"/>
      <c r="AH232" s="91"/>
      <c r="AI232" s="91"/>
      <c r="AJ232" s="91"/>
      <c r="AK232" s="91"/>
      <c r="AL232" s="91"/>
      <c r="AM232" s="91"/>
      <c r="AN232" s="91"/>
      <c r="AO232" s="91"/>
      <c r="AP232" s="91"/>
      <c r="AQ232" s="91"/>
      <c r="AR232" s="91"/>
      <c r="AS232" s="91"/>
      <c r="AT232" s="91"/>
      <c r="AU232" s="91"/>
      <c r="AV232" s="91"/>
      <c r="AW232" s="91"/>
      <c r="AX232" s="91"/>
      <c r="AY232" s="91"/>
      <c r="AZ232" s="91"/>
      <c r="BA232" s="91"/>
      <c r="BB232" s="91"/>
      <c r="BC232" s="91"/>
      <c r="BD232" s="91"/>
    </row>
    <row r="233" spans="1:56" s="92" customFormat="1" ht="13.8">
      <c r="A233" s="91"/>
      <c r="B233" s="91"/>
      <c r="C233" s="91"/>
      <c r="D233" s="91"/>
      <c r="E233" s="91"/>
      <c r="F233" s="91"/>
      <c r="G233" s="91"/>
      <c r="H233" s="91"/>
      <c r="I233" s="91"/>
      <c r="J233" s="91"/>
      <c r="K233" s="91"/>
      <c r="L233" s="91"/>
      <c r="M233" s="91"/>
      <c r="N233" s="91"/>
      <c r="O233" s="91"/>
      <c r="P233" s="91"/>
      <c r="Q233" s="91"/>
      <c r="R233" s="247"/>
      <c r="S233" s="247"/>
      <c r="T233" s="247"/>
      <c r="U233" s="247"/>
      <c r="V233" s="247"/>
      <c r="W233" s="247"/>
      <c r="X233" s="91"/>
      <c r="Y233" s="91"/>
      <c r="Z233" s="91"/>
      <c r="AA233" s="309"/>
      <c r="AB233" s="309"/>
      <c r="AC233" s="309"/>
      <c r="AD233" s="309"/>
      <c r="AE233" s="91"/>
      <c r="AF233" s="91"/>
      <c r="AG233" s="91"/>
      <c r="AH233" s="91"/>
      <c r="AI233" s="91"/>
      <c r="AJ233" s="91"/>
      <c r="AK233" s="91"/>
      <c r="AL233" s="91"/>
      <c r="AM233" s="91"/>
      <c r="AN233" s="91"/>
      <c r="AO233" s="91"/>
      <c r="AP233" s="91"/>
      <c r="AQ233" s="91"/>
      <c r="AR233" s="91"/>
      <c r="AS233" s="91"/>
      <c r="AT233" s="91"/>
      <c r="AU233" s="91"/>
      <c r="AV233" s="91"/>
      <c r="AW233" s="91"/>
      <c r="AX233" s="91"/>
      <c r="AY233" s="91"/>
      <c r="AZ233" s="91"/>
      <c r="BA233" s="91"/>
      <c r="BB233" s="91"/>
      <c r="BC233" s="91"/>
      <c r="BD233" s="91"/>
    </row>
    <row r="234" spans="1:56" s="92" customFormat="1" ht="13.8">
      <c r="A234" s="91"/>
      <c r="B234" s="91"/>
      <c r="C234" s="91"/>
      <c r="D234" s="91"/>
      <c r="E234" s="91"/>
      <c r="F234" s="91"/>
      <c r="G234" s="91"/>
      <c r="H234" s="91"/>
      <c r="I234" s="91"/>
      <c r="J234" s="91"/>
      <c r="K234" s="91"/>
      <c r="L234" s="91"/>
      <c r="M234" s="91"/>
      <c r="N234" s="91"/>
      <c r="O234" s="91"/>
      <c r="P234" s="91"/>
      <c r="Q234" s="91"/>
      <c r="R234" s="247"/>
      <c r="S234" s="247"/>
      <c r="T234" s="247"/>
      <c r="U234" s="247"/>
      <c r="V234" s="247"/>
      <c r="W234" s="247"/>
      <c r="X234" s="91"/>
      <c r="Y234" s="91"/>
      <c r="Z234" s="91"/>
      <c r="AA234" s="309"/>
      <c r="AB234" s="309"/>
      <c r="AC234" s="309"/>
      <c r="AD234" s="309"/>
      <c r="AE234" s="91"/>
      <c r="AF234" s="91"/>
      <c r="AG234" s="91"/>
      <c r="AH234" s="91"/>
      <c r="AI234" s="91"/>
      <c r="AJ234" s="91"/>
      <c r="AK234" s="91"/>
      <c r="AL234" s="91"/>
      <c r="AM234" s="91"/>
      <c r="AN234" s="91"/>
      <c r="AO234" s="91"/>
      <c r="AP234" s="91"/>
      <c r="AQ234" s="91"/>
      <c r="AR234" s="91"/>
      <c r="AS234" s="91"/>
      <c r="AT234" s="91"/>
      <c r="AU234" s="91"/>
      <c r="AV234" s="91"/>
      <c r="AW234" s="91"/>
      <c r="AX234" s="91"/>
      <c r="AY234" s="91"/>
      <c r="AZ234" s="91"/>
      <c r="BA234" s="91"/>
      <c r="BB234" s="91"/>
      <c r="BC234" s="91"/>
      <c r="BD234" s="91"/>
    </row>
    <row r="235" spans="1:56" s="92" customFormat="1" ht="13.8">
      <c r="A235" s="91"/>
      <c r="B235" s="91"/>
      <c r="C235" s="91"/>
      <c r="D235" s="91"/>
      <c r="E235" s="91"/>
      <c r="F235" s="91"/>
      <c r="G235" s="91"/>
      <c r="H235" s="91"/>
      <c r="I235" s="91"/>
      <c r="J235" s="91"/>
      <c r="K235" s="91"/>
      <c r="L235" s="91"/>
      <c r="M235" s="91"/>
      <c r="N235" s="91"/>
      <c r="O235" s="91"/>
      <c r="P235" s="91"/>
      <c r="Q235" s="91"/>
      <c r="R235" s="247"/>
      <c r="S235" s="247"/>
      <c r="T235" s="247"/>
      <c r="U235" s="247"/>
      <c r="V235" s="247"/>
      <c r="W235" s="247"/>
      <c r="X235" s="91"/>
      <c r="Y235" s="91"/>
      <c r="Z235" s="91"/>
      <c r="AA235" s="309"/>
      <c r="AB235" s="309"/>
      <c r="AC235" s="309"/>
      <c r="AD235" s="309"/>
      <c r="AE235" s="91"/>
      <c r="AF235" s="91"/>
      <c r="AG235" s="91"/>
      <c r="AH235" s="91"/>
      <c r="AI235" s="91"/>
      <c r="AJ235" s="91"/>
      <c r="AK235" s="91"/>
      <c r="AL235" s="91"/>
      <c r="AM235" s="91"/>
      <c r="AN235" s="91"/>
      <c r="AO235" s="91"/>
      <c r="AP235" s="91"/>
      <c r="AQ235" s="91"/>
      <c r="AR235" s="91"/>
      <c r="AS235" s="91"/>
      <c r="AT235" s="91"/>
      <c r="AU235" s="91"/>
      <c r="AV235" s="91"/>
      <c r="AW235" s="91"/>
      <c r="AX235" s="91"/>
      <c r="AY235" s="91"/>
      <c r="AZ235" s="91"/>
      <c r="BA235" s="91"/>
      <c r="BB235" s="91"/>
      <c r="BC235" s="91"/>
      <c r="BD235" s="91"/>
    </row>
    <row r="236" spans="1:56" s="92" customFormat="1" ht="13.8">
      <c r="A236" s="91"/>
      <c r="B236" s="91"/>
      <c r="C236" s="91"/>
      <c r="D236" s="91"/>
      <c r="E236" s="91"/>
      <c r="F236" s="91"/>
      <c r="G236" s="91"/>
      <c r="H236" s="91"/>
      <c r="I236" s="91"/>
      <c r="J236" s="91"/>
      <c r="K236" s="91"/>
      <c r="L236" s="91"/>
      <c r="M236" s="91"/>
      <c r="N236" s="91"/>
      <c r="O236" s="91"/>
      <c r="P236" s="91"/>
      <c r="Q236" s="91"/>
      <c r="R236" s="247"/>
      <c r="S236" s="247"/>
      <c r="T236" s="247"/>
      <c r="U236" s="247"/>
      <c r="V236" s="247"/>
      <c r="W236" s="247"/>
      <c r="X236" s="91"/>
      <c r="Y236" s="91"/>
      <c r="Z236" s="91"/>
      <c r="AA236" s="309"/>
      <c r="AB236" s="309"/>
      <c r="AC236" s="309"/>
      <c r="AD236" s="309"/>
      <c r="AE236" s="91"/>
      <c r="AF236" s="91"/>
      <c r="AG236" s="91"/>
      <c r="AH236" s="91"/>
      <c r="AI236" s="91"/>
      <c r="AJ236" s="91"/>
      <c r="AK236" s="91"/>
      <c r="AL236" s="91"/>
      <c r="AM236" s="91"/>
      <c r="AN236" s="91"/>
      <c r="AO236" s="91"/>
      <c r="AP236" s="91"/>
      <c r="AQ236" s="91"/>
      <c r="AR236" s="91"/>
      <c r="AS236" s="91"/>
      <c r="AT236" s="91"/>
      <c r="AU236" s="91"/>
      <c r="AV236" s="91"/>
      <c r="AW236" s="91"/>
      <c r="AX236" s="91"/>
      <c r="AY236" s="91"/>
      <c r="AZ236" s="91"/>
      <c r="BA236" s="91"/>
      <c r="BB236" s="91"/>
      <c r="BC236" s="91"/>
      <c r="BD236" s="91"/>
    </row>
    <row r="237" spans="1:56" s="92" customFormat="1" ht="13.8">
      <c r="A237" s="91"/>
      <c r="B237" s="91"/>
      <c r="C237" s="91"/>
      <c r="D237" s="91"/>
      <c r="E237" s="91"/>
      <c r="F237" s="91"/>
      <c r="G237" s="91"/>
      <c r="H237" s="91"/>
      <c r="I237" s="91"/>
      <c r="J237" s="91"/>
      <c r="K237" s="91"/>
      <c r="L237" s="91"/>
      <c r="M237" s="91"/>
      <c r="N237" s="91"/>
      <c r="O237" s="91"/>
      <c r="P237" s="91"/>
      <c r="Q237" s="91"/>
      <c r="R237" s="247"/>
      <c r="S237" s="247"/>
      <c r="T237" s="247"/>
      <c r="U237" s="247"/>
      <c r="V237" s="247"/>
      <c r="W237" s="247"/>
      <c r="X237" s="91"/>
      <c r="Y237" s="91"/>
      <c r="Z237" s="91"/>
      <c r="AA237" s="309"/>
      <c r="AB237" s="309"/>
      <c r="AC237" s="309"/>
      <c r="AD237" s="309"/>
      <c r="AE237" s="91"/>
      <c r="AF237" s="91"/>
      <c r="AG237" s="91"/>
      <c r="AH237" s="91"/>
      <c r="AI237" s="91"/>
      <c r="AJ237" s="91"/>
      <c r="AK237" s="91"/>
      <c r="AL237" s="91"/>
      <c r="AM237" s="91"/>
      <c r="AN237" s="91"/>
      <c r="AO237" s="91"/>
      <c r="AP237" s="91"/>
      <c r="AQ237" s="91"/>
      <c r="AR237" s="91"/>
      <c r="AS237" s="91"/>
      <c r="AT237" s="91"/>
      <c r="AU237" s="91"/>
      <c r="AV237" s="91"/>
      <c r="AW237" s="91"/>
      <c r="AX237" s="91"/>
      <c r="AY237" s="91"/>
      <c r="AZ237" s="91"/>
      <c r="BA237" s="91"/>
      <c r="BB237" s="91"/>
      <c r="BC237" s="91"/>
      <c r="BD237" s="91"/>
    </row>
    <row r="238" spans="1:56" s="92" customFormat="1" ht="13.8">
      <c r="A238" s="91"/>
      <c r="B238" s="91"/>
      <c r="C238" s="91"/>
      <c r="D238" s="91"/>
      <c r="E238" s="91"/>
      <c r="F238" s="91"/>
      <c r="G238" s="91"/>
      <c r="H238" s="91"/>
      <c r="I238" s="91"/>
      <c r="J238" s="91"/>
      <c r="K238" s="91"/>
      <c r="L238" s="91"/>
      <c r="M238" s="91"/>
      <c r="N238" s="91"/>
      <c r="O238" s="91"/>
      <c r="P238" s="91"/>
      <c r="Q238" s="91"/>
      <c r="R238" s="247"/>
      <c r="S238" s="247"/>
      <c r="T238" s="247"/>
      <c r="U238" s="247"/>
      <c r="V238" s="247"/>
      <c r="W238" s="247"/>
      <c r="X238" s="91"/>
      <c r="Y238" s="91"/>
      <c r="Z238" s="91"/>
      <c r="AA238" s="309"/>
      <c r="AB238" s="309"/>
      <c r="AC238" s="309"/>
      <c r="AD238" s="309"/>
      <c r="AE238" s="91"/>
      <c r="AF238" s="91"/>
      <c r="AG238" s="91"/>
      <c r="AH238" s="91"/>
      <c r="AI238" s="91"/>
      <c r="AJ238" s="91"/>
      <c r="AK238" s="91"/>
      <c r="AL238" s="91"/>
      <c r="AM238" s="91"/>
      <c r="AN238" s="91"/>
      <c r="AO238" s="91"/>
      <c r="AP238" s="91"/>
      <c r="AQ238" s="91"/>
      <c r="AR238" s="91"/>
      <c r="AS238" s="91"/>
      <c r="AT238" s="91"/>
      <c r="AU238" s="91"/>
      <c r="AV238" s="91"/>
      <c r="AW238" s="91"/>
      <c r="AX238" s="91"/>
      <c r="AY238" s="91"/>
      <c r="AZ238" s="91"/>
      <c r="BA238" s="91"/>
      <c r="BB238" s="91"/>
      <c r="BC238" s="91"/>
      <c r="BD238" s="91"/>
    </row>
    <row r="239" spans="1:56" s="92" customFormat="1" ht="13.8">
      <c r="A239" s="91"/>
      <c r="B239" s="91"/>
      <c r="C239" s="91"/>
      <c r="D239" s="91"/>
      <c r="E239" s="91"/>
      <c r="F239" s="91"/>
      <c r="G239" s="91"/>
      <c r="H239" s="91"/>
      <c r="I239" s="91"/>
      <c r="J239" s="91"/>
      <c r="K239" s="91"/>
      <c r="L239" s="91"/>
      <c r="M239" s="91"/>
      <c r="N239" s="91"/>
      <c r="O239" s="91"/>
      <c r="P239" s="91"/>
      <c r="Q239" s="91"/>
      <c r="R239" s="247"/>
      <c r="S239" s="247"/>
      <c r="T239" s="247"/>
      <c r="U239" s="247"/>
      <c r="V239" s="247"/>
      <c r="W239" s="247"/>
      <c r="X239" s="91"/>
      <c r="Y239" s="91"/>
      <c r="Z239" s="91"/>
      <c r="AA239" s="309"/>
      <c r="AB239" s="309"/>
      <c r="AC239" s="309"/>
      <c r="AD239" s="309"/>
      <c r="AE239" s="91"/>
      <c r="AF239" s="91"/>
      <c r="AG239" s="91"/>
      <c r="AH239" s="91"/>
      <c r="AI239" s="91"/>
      <c r="AJ239" s="91"/>
      <c r="AK239" s="91"/>
      <c r="AL239" s="91"/>
      <c r="AM239" s="91"/>
      <c r="AN239" s="91"/>
      <c r="AO239" s="91"/>
      <c r="AP239" s="91"/>
      <c r="AQ239" s="91"/>
      <c r="AR239" s="91"/>
      <c r="AS239" s="91"/>
      <c r="AT239" s="91"/>
      <c r="AU239" s="91"/>
      <c r="AV239" s="91"/>
      <c r="AW239" s="91"/>
      <c r="AX239" s="91"/>
      <c r="AY239" s="91"/>
      <c r="AZ239" s="91"/>
      <c r="BA239" s="91"/>
      <c r="BB239" s="91"/>
      <c r="BC239" s="91"/>
      <c r="BD239" s="91"/>
    </row>
    <row r="240" spans="1:56" s="92" customFormat="1" ht="13.8">
      <c r="A240" s="91"/>
      <c r="B240" s="91"/>
      <c r="C240" s="91"/>
      <c r="D240" s="91"/>
      <c r="E240" s="91"/>
      <c r="F240" s="91"/>
      <c r="G240" s="91"/>
      <c r="H240" s="91"/>
      <c r="I240" s="91"/>
      <c r="J240" s="91"/>
      <c r="K240" s="91"/>
      <c r="L240" s="91"/>
      <c r="M240" s="91"/>
      <c r="N240" s="91"/>
      <c r="O240" s="91"/>
      <c r="P240" s="91"/>
      <c r="Q240" s="91"/>
      <c r="R240" s="247"/>
      <c r="S240" s="247"/>
      <c r="T240" s="247"/>
      <c r="U240" s="247"/>
      <c r="V240" s="247"/>
      <c r="W240" s="247"/>
      <c r="X240" s="91"/>
      <c r="Y240" s="91"/>
      <c r="Z240" s="91"/>
      <c r="AA240" s="309"/>
      <c r="AB240" s="309"/>
      <c r="AC240" s="309"/>
      <c r="AD240" s="309"/>
      <c r="AE240" s="91"/>
      <c r="AF240" s="91"/>
      <c r="AG240" s="91"/>
      <c r="AH240" s="91"/>
      <c r="AI240" s="91"/>
      <c r="AJ240" s="91"/>
      <c r="AK240" s="91"/>
      <c r="AL240" s="91"/>
      <c r="AM240" s="91"/>
      <c r="AN240" s="91"/>
      <c r="AO240" s="91"/>
      <c r="AP240" s="91"/>
      <c r="AQ240" s="91"/>
      <c r="AR240" s="91"/>
      <c r="AS240" s="91"/>
      <c r="AT240" s="91"/>
      <c r="AU240" s="91"/>
      <c r="AV240" s="91"/>
      <c r="AW240" s="91"/>
      <c r="AX240" s="91"/>
      <c r="AY240" s="91"/>
      <c r="AZ240" s="91"/>
      <c r="BA240" s="91"/>
      <c r="BB240" s="91"/>
      <c r="BC240" s="91"/>
      <c r="BD240" s="91"/>
    </row>
    <row r="241" spans="1:56" s="92" customFormat="1" ht="13.8">
      <c r="A241" s="91"/>
      <c r="B241" s="91"/>
      <c r="C241" s="91"/>
      <c r="D241" s="91"/>
      <c r="E241" s="91"/>
      <c r="F241" s="91"/>
      <c r="G241" s="91"/>
      <c r="H241" s="91"/>
      <c r="I241" s="91"/>
      <c r="J241" s="91"/>
      <c r="K241" s="91"/>
      <c r="L241" s="91"/>
      <c r="M241" s="91"/>
      <c r="N241" s="91"/>
      <c r="O241" s="91"/>
      <c r="P241" s="91"/>
      <c r="Q241" s="91"/>
      <c r="R241" s="247"/>
      <c r="S241" s="247"/>
      <c r="T241" s="247"/>
      <c r="U241" s="247"/>
      <c r="V241" s="247"/>
      <c r="W241" s="247"/>
      <c r="X241" s="91"/>
      <c r="Y241" s="91"/>
      <c r="Z241" s="91"/>
      <c r="AA241" s="309"/>
      <c r="AB241" s="309"/>
      <c r="AC241" s="309"/>
      <c r="AD241" s="309"/>
      <c r="AE241" s="91"/>
      <c r="AF241" s="91"/>
      <c r="AG241" s="91"/>
      <c r="AH241" s="91"/>
      <c r="AI241" s="91"/>
      <c r="AJ241" s="91"/>
      <c r="AK241" s="91"/>
      <c r="AL241" s="91"/>
      <c r="AM241" s="91"/>
      <c r="AN241" s="91"/>
      <c r="AO241" s="91"/>
      <c r="AP241" s="91"/>
      <c r="AQ241" s="91"/>
      <c r="AR241" s="91"/>
      <c r="AS241" s="91"/>
      <c r="AT241" s="91"/>
      <c r="AU241" s="91"/>
      <c r="AV241" s="91"/>
      <c r="AW241" s="91"/>
      <c r="AX241" s="91"/>
      <c r="AY241" s="91"/>
      <c r="AZ241" s="91"/>
      <c r="BA241" s="91"/>
      <c r="BB241" s="91"/>
      <c r="BC241" s="91"/>
      <c r="BD241" s="91"/>
    </row>
    <row r="242" spans="1:56" s="92" customFormat="1" ht="13.8">
      <c r="A242" s="91"/>
      <c r="B242" s="91"/>
      <c r="C242" s="91"/>
      <c r="D242" s="91"/>
      <c r="E242" s="91"/>
      <c r="F242" s="91"/>
      <c r="G242" s="91"/>
      <c r="H242" s="91"/>
      <c r="I242" s="91"/>
      <c r="J242" s="91"/>
      <c r="K242" s="91"/>
      <c r="L242" s="91"/>
      <c r="M242" s="91"/>
      <c r="N242" s="91"/>
      <c r="O242" s="91"/>
      <c r="P242" s="91"/>
      <c r="Q242" s="91"/>
      <c r="R242" s="247"/>
      <c r="S242" s="247"/>
      <c r="T242" s="247"/>
      <c r="U242" s="247"/>
      <c r="V242" s="247"/>
      <c r="W242" s="247"/>
      <c r="X242" s="91"/>
      <c r="Y242" s="91"/>
      <c r="Z242" s="91"/>
      <c r="AA242" s="309"/>
      <c r="AB242" s="309"/>
      <c r="AC242" s="309"/>
      <c r="AD242" s="309"/>
      <c r="AE242" s="91"/>
      <c r="AF242" s="91"/>
      <c r="AG242" s="91"/>
      <c r="AH242" s="91"/>
      <c r="AI242" s="91"/>
      <c r="AJ242" s="91"/>
      <c r="AK242" s="91"/>
      <c r="AL242" s="91"/>
      <c r="AM242" s="91"/>
      <c r="AN242" s="91"/>
      <c r="AO242" s="91"/>
      <c r="AP242" s="91"/>
      <c r="AQ242" s="91"/>
      <c r="AR242" s="91"/>
      <c r="AS242" s="91"/>
      <c r="AT242" s="91"/>
      <c r="AU242" s="91"/>
      <c r="AV242" s="91"/>
      <c r="AW242" s="91"/>
      <c r="AX242" s="91"/>
      <c r="AY242" s="91"/>
      <c r="AZ242" s="91"/>
      <c r="BA242" s="91"/>
      <c r="BB242" s="91"/>
      <c r="BC242" s="91"/>
      <c r="BD242" s="91"/>
    </row>
    <row r="243" spans="1:56" s="92" customFormat="1" ht="13.8">
      <c r="A243" s="91"/>
      <c r="B243" s="91"/>
      <c r="C243" s="91"/>
      <c r="D243" s="91"/>
      <c r="E243" s="91"/>
      <c r="F243" s="91"/>
      <c r="G243" s="91"/>
      <c r="H243" s="91"/>
      <c r="I243" s="91"/>
      <c r="J243" s="91"/>
      <c r="K243" s="91"/>
      <c r="L243" s="91"/>
      <c r="M243" s="91"/>
      <c r="N243" s="91"/>
      <c r="O243" s="91"/>
      <c r="P243" s="91"/>
      <c r="Q243" s="91"/>
      <c r="R243" s="247"/>
      <c r="S243" s="247"/>
      <c r="T243" s="247"/>
      <c r="U243" s="247"/>
      <c r="V243" s="247"/>
      <c r="W243" s="247"/>
      <c r="X243" s="91"/>
      <c r="Y243" s="91"/>
      <c r="Z243" s="91"/>
      <c r="AA243" s="309"/>
      <c r="AB243" s="309"/>
      <c r="AC243" s="309"/>
      <c r="AD243" s="309"/>
      <c r="AE243" s="91"/>
      <c r="AF243" s="91"/>
      <c r="AG243" s="91"/>
      <c r="AH243" s="91"/>
      <c r="AI243" s="91"/>
      <c r="AJ243" s="91"/>
      <c r="AK243" s="91"/>
      <c r="AL243" s="91"/>
      <c r="AM243" s="91"/>
      <c r="AN243" s="91"/>
      <c r="AO243" s="91"/>
      <c r="AP243" s="91"/>
      <c r="AQ243" s="91"/>
      <c r="AR243" s="91"/>
      <c r="AS243" s="91"/>
      <c r="AT243" s="91"/>
      <c r="AU243" s="91"/>
      <c r="AV243" s="91"/>
      <c r="AW243" s="91"/>
      <c r="AX243" s="91"/>
      <c r="AY243" s="91"/>
      <c r="AZ243" s="91"/>
      <c r="BA243" s="91"/>
      <c r="BB243" s="91"/>
      <c r="BC243" s="91"/>
      <c r="BD243" s="91"/>
    </row>
    <row r="244" spans="1:56" s="92" customFormat="1" ht="13.8">
      <c r="A244" s="91"/>
      <c r="B244" s="91"/>
      <c r="C244" s="91"/>
      <c r="D244" s="91"/>
      <c r="E244" s="91"/>
      <c r="F244" s="91"/>
      <c r="G244" s="91"/>
      <c r="H244" s="91"/>
      <c r="I244" s="91"/>
      <c r="J244" s="91"/>
      <c r="K244" s="91"/>
      <c r="L244" s="91"/>
      <c r="M244" s="91"/>
      <c r="N244" s="91"/>
      <c r="O244" s="91"/>
      <c r="P244" s="91"/>
      <c r="Q244" s="91"/>
      <c r="R244" s="247"/>
      <c r="S244" s="247"/>
      <c r="T244" s="247"/>
      <c r="U244" s="247"/>
      <c r="V244" s="247"/>
      <c r="W244" s="247"/>
      <c r="X244" s="91"/>
      <c r="Y244" s="91"/>
      <c r="Z244" s="91"/>
      <c r="AA244" s="309"/>
      <c r="AB244" s="309"/>
      <c r="AC244" s="309"/>
      <c r="AD244" s="309"/>
      <c r="AE244" s="91"/>
      <c r="AF244" s="91"/>
      <c r="AG244" s="91"/>
      <c r="AH244" s="91"/>
      <c r="AI244" s="91"/>
      <c r="AJ244" s="91"/>
      <c r="AK244" s="91"/>
      <c r="AL244" s="91"/>
      <c r="AM244" s="91"/>
      <c r="AN244" s="91"/>
      <c r="AO244" s="91"/>
      <c r="AP244" s="91"/>
      <c r="AQ244" s="91"/>
      <c r="AR244" s="91"/>
      <c r="AS244" s="91"/>
      <c r="AT244" s="91"/>
      <c r="AU244" s="91"/>
      <c r="AV244" s="91"/>
      <c r="AW244" s="91"/>
      <c r="AX244" s="91"/>
      <c r="AY244" s="91"/>
      <c r="AZ244" s="91"/>
      <c r="BA244" s="91"/>
      <c r="BB244" s="91"/>
      <c r="BC244" s="91"/>
      <c r="BD244" s="91"/>
    </row>
    <row r="245" spans="1:56" s="92" customFormat="1" ht="13.8">
      <c r="A245" s="91"/>
      <c r="B245" s="91"/>
      <c r="C245" s="91"/>
      <c r="D245" s="91"/>
      <c r="E245" s="91"/>
      <c r="F245" s="91"/>
      <c r="G245" s="91"/>
      <c r="H245" s="91"/>
      <c r="I245" s="91"/>
      <c r="J245" s="91"/>
      <c r="K245" s="91"/>
      <c r="L245" s="91"/>
      <c r="M245" s="91"/>
      <c r="N245" s="91"/>
      <c r="O245" s="91"/>
      <c r="P245" s="91"/>
      <c r="Q245" s="91"/>
      <c r="R245" s="247"/>
      <c r="S245" s="247"/>
      <c r="T245" s="247"/>
      <c r="U245" s="247"/>
      <c r="V245" s="247"/>
      <c r="W245" s="247"/>
      <c r="X245" s="91"/>
      <c r="Y245" s="91"/>
      <c r="Z245" s="91"/>
      <c r="AA245" s="309"/>
      <c r="AB245" s="309"/>
      <c r="AC245" s="309"/>
      <c r="AD245" s="309"/>
      <c r="AE245" s="91"/>
      <c r="AF245" s="91"/>
      <c r="AG245" s="91"/>
      <c r="AH245" s="91"/>
      <c r="AI245" s="91"/>
      <c r="AJ245" s="91"/>
      <c r="AK245" s="91"/>
      <c r="AL245" s="91"/>
      <c r="AM245" s="91"/>
      <c r="AN245" s="91"/>
      <c r="AO245" s="91"/>
      <c r="AP245" s="91"/>
      <c r="AQ245" s="91"/>
      <c r="AR245" s="91"/>
      <c r="AS245" s="91"/>
      <c r="AT245" s="91"/>
      <c r="AU245" s="91"/>
      <c r="AV245" s="91"/>
      <c r="AW245" s="91"/>
      <c r="AX245" s="91"/>
      <c r="AY245" s="91"/>
      <c r="AZ245" s="91"/>
      <c r="BA245" s="91"/>
      <c r="BB245" s="91"/>
      <c r="BC245" s="91"/>
      <c r="BD245" s="91"/>
    </row>
    <row r="246" spans="1:56" s="92" customFormat="1" ht="13.8">
      <c r="A246" s="91"/>
      <c r="B246" s="91"/>
      <c r="C246" s="91"/>
      <c r="D246" s="91"/>
      <c r="E246" s="91"/>
      <c r="F246" s="91"/>
      <c r="G246" s="91"/>
      <c r="H246" s="91"/>
      <c r="I246" s="91"/>
      <c r="J246" s="91"/>
      <c r="K246" s="91"/>
      <c r="L246" s="91"/>
      <c r="M246" s="91"/>
      <c r="N246" s="91"/>
      <c r="O246" s="91"/>
      <c r="P246" s="91"/>
      <c r="Q246" s="91"/>
      <c r="R246" s="247"/>
      <c r="S246" s="247"/>
      <c r="T246" s="247"/>
      <c r="U246" s="247"/>
      <c r="V246" s="247"/>
      <c r="W246" s="247"/>
      <c r="X246" s="91"/>
      <c r="Y246" s="91"/>
      <c r="Z246" s="91"/>
      <c r="AA246" s="309"/>
      <c r="AB246" s="309"/>
      <c r="AC246" s="309"/>
      <c r="AD246" s="309"/>
      <c r="AE246" s="91"/>
      <c r="AF246" s="91"/>
      <c r="AG246" s="91"/>
      <c r="AH246" s="91"/>
      <c r="AI246" s="91"/>
      <c r="AJ246" s="91"/>
      <c r="AK246" s="91"/>
      <c r="AL246" s="91"/>
      <c r="AM246" s="91"/>
      <c r="AN246" s="91"/>
      <c r="AO246" s="91"/>
      <c r="AP246" s="91"/>
      <c r="AQ246" s="91"/>
      <c r="AR246" s="91"/>
      <c r="AS246" s="91"/>
      <c r="AT246" s="91"/>
      <c r="AU246" s="91"/>
      <c r="AV246" s="91"/>
      <c r="AW246" s="91"/>
      <c r="AX246" s="91"/>
      <c r="AY246" s="91"/>
      <c r="AZ246" s="91"/>
      <c r="BA246" s="91"/>
      <c r="BB246" s="91"/>
      <c r="BC246" s="91"/>
      <c r="BD246" s="91"/>
    </row>
    <row r="247" spans="1:56" s="92" customFormat="1" ht="13.8">
      <c r="A247" s="91"/>
      <c r="B247" s="91"/>
      <c r="C247" s="91"/>
      <c r="D247" s="91"/>
      <c r="E247" s="91"/>
      <c r="F247" s="91"/>
      <c r="G247" s="91"/>
      <c r="H247" s="91"/>
      <c r="I247" s="91"/>
      <c r="J247" s="91"/>
      <c r="K247" s="91"/>
      <c r="L247" s="91"/>
      <c r="M247" s="91"/>
      <c r="N247" s="91"/>
      <c r="O247" s="91"/>
      <c r="P247" s="91"/>
      <c r="Q247" s="91"/>
      <c r="R247" s="247"/>
      <c r="S247" s="247"/>
      <c r="T247" s="247"/>
      <c r="U247" s="247"/>
      <c r="V247" s="247"/>
      <c r="W247" s="247"/>
      <c r="X247" s="91"/>
      <c r="Y247" s="91"/>
      <c r="Z247" s="91"/>
      <c r="AA247" s="309"/>
      <c r="AB247" s="309"/>
      <c r="AC247" s="309"/>
      <c r="AD247" s="309"/>
      <c r="AE247" s="91"/>
      <c r="AF247" s="91"/>
      <c r="AG247" s="91"/>
      <c r="AH247" s="91"/>
      <c r="AI247" s="91"/>
      <c r="AJ247" s="91"/>
      <c r="AK247" s="91"/>
      <c r="AL247" s="91"/>
      <c r="AM247" s="91"/>
      <c r="AN247" s="91"/>
      <c r="AO247" s="91"/>
      <c r="AP247" s="91"/>
      <c r="AQ247" s="91"/>
      <c r="AR247" s="91"/>
      <c r="AS247" s="91"/>
      <c r="AT247" s="91"/>
      <c r="AU247" s="91"/>
      <c r="AV247" s="91"/>
      <c r="AW247" s="91"/>
      <c r="AX247" s="91"/>
      <c r="AY247" s="91"/>
      <c r="AZ247" s="91"/>
      <c r="BA247" s="91"/>
      <c r="BB247" s="91"/>
      <c r="BC247" s="91"/>
      <c r="BD247" s="91"/>
    </row>
    <row r="248" spans="1:56" s="92" customFormat="1" ht="13.8">
      <c r="A248" s="91"/>
      <c r="B248" s="91"/>
      <c r="C248" s="91"/>
      <c r="D248" s="91"/>
      <c r="E248" s="91"/>
      <c r="F248" s="91"/>
      <c r="G248" s="91"/>
      <c r="H248" s="91"/>
      <c r="I248" s="91"/>
      <c r="J248" s="91"/>
      <c r="K248" s="91"/>
      <c r="L248" s="91"/>
      <c r="M248" s="91"/>
      <c r="N248" s="91"/>
      <c r="O248" s="91"/>
      <c r="P248" s="91"/>
      <c r="Q248" s="91"/>
      <c r="R248" s="247"/>
      <c r="S248" s="247"/>
      <c r="T248" s="247"/>
      <c r="U248" s="247"/>
      <c r="V248" s="247"/>
      <c r="W248" s="247"/>
      <c r="X248" s="91"/>
      <c r="Y248" s="91"/>
      <c r="Z248" s="91"/>
      <c r="AA248" s="309"/>
      <c r="AB248" s="309"/>
      <c r="AC248" s="309"/>
      <c r="AD248" s="309"/>
      <c r="AE248" s="91"/>
      <c r="AF248" s="91"/>
      <c r="AG248" s="91"/>
      <c r="AH248" s="91"/>
      <c r="AI248" s="91"/>
      <c r="AJ248" s="91"/>
      <c r="AK248" s="91"/>
      <c r="AL248" s="91"/>
      <c r="AM248" s="91"/>
      <c r="AN248" s="91"/>
      <c r="AO248" s="91"/>
      <c r="AP248" s="91"/>
      <c r="AQ248" s="91"/>
      <c r="AR248" s="91"/>
      <c r="AS248" s="91"/>
      <c r="AT248" s="91"/>
      <c r="AU248" s="91"/>
      <c r="AV248" s="91"/>
      <c r="AW248" s="91"/>
      <c r="AX248" s="91"/>
      <c r="AY248" s="91"/>
      <c r="AZ248" s="91"/>
      <c r="BA248" s="91"/>
      <c r="BB248" s="91"/>
      <c r="BC248" s="91"/>
      <c r="BD248" s="91"/>
    </row>
    <row r="249" spans="1:56" s="92" customFormat="1" ht="13.8">
      <c r="A249" s="91"/>
      <c r="B249" s="91"/>
      <c r="C249" s="91"/>
      <c r="D249" s="91"/>
      <c r="E249" s="91"/>
      <c r="F249" s="91"/>
      <c r="G249" s="91"/>
      <c r="H249" s="91"/>
      <c r="I249" s="91"/>
      <c r="J249" s="91"/>
      <c r="K249" s="91"/>
      <c r="L249" s="91"/>
      <c r="M249" s="91"/>
      <c r="N249" s="91"/>
      <c r="O249" s="91"/>
      <c r="P249" s="91"/>
      <c r="Q249" s="91"/>
      <c r="R249" s="247"/>
      <c r="S249" s="247"/>
      <c r="T249" s="247"/>
      <c r="U249" s="247"/>
      <c r="V249" s="247"/>
      <c r="W249" s="247"/>
      <c r="X249" s="91"/>
      <c r="Y249" s="91"/>
      <c r="Z249" s="91"/>
      <c r="AA249" s="309"/>
      <c r="AB249" s="309"/>
      <c r="AC249" s="309"/>
      <c r="AD249" s="309"/>
      <c r="AE249" s="91"/>
      <c r="AF249" s="91"/>
      <c r="AG249" s="91"/>
      <c r="AH249" s="91"/>
      <c r="AI249" s="91"/>
      <c r="AJ249" s="91"/>
      <c r="AK249" s="91"/>
      <c r="AL249" s="91"/>
      <c r="AM249" s="91"/>
      <c r="AN249" s="91"/>
      <c r="AO249" s="91"/>
      <c r="AP249" s="91"/>
      <c r="AQ249" s="91"/>
      <c r="AR249" s="91"/>
      <c r="AS249" s="91"/>
      <c r="AT249" s="91"/>
      <c r="AU249" s="91"/>
      <c r="AV249" s="91"/>
      <c r="AW249" s="91"/>
      <c r="AX249" s="91"/>
      <c r="AY249" s="91"/>
      <c r="AZ249" s="91"/>
      <c r="BA249" s="91"/>
      <c r="BB249" s="91"/>
      <c r="BC249" s="91"/>
      <c r="BD249" s="91"/>
    </row>
    <row r="250" spans="1:56" s="92" customFormat="1" ht="13.8">
      <c r="A250" s="91"/>
      <c r="B250" s="91"/>
      <c r="C250" s="91"/>
      <c r="D250" s="91"/>
      <c r="E250" s="91"/>
      <c r="F250" s="91"/>
      <c r="G250" s="91"/>
      <c r="H250" s="91"/>
      <c r="I250" s="91"/>
      <c r="J250" s="91"/>
      <c r="K250" s="91"/>
      <c r="L250" s="91"/>
      <c r="M250" s="91"/>
      <c r="N250" s="91"/>
      <c r="O250" s="91"/>
      <c r="P250" s="91"/>
      <c r="Q250" s="91"/>
      <c r="R250" s="247"/>
      <c r="S250" s="247"/>
      <c r="T250" s="247"/>
      <c r="U250" s="247"/>
      <c r="V250" s="247"/>
      <c r="W250" s="247"/>
      <c r="X250" s="91"/>
      <c r="Y250" s="91"/>
      <c r="Z250" s="91"/>
      <c r="AA250" s="309"/>
      <c r="AB250" s="309"/>
      <c r="AC250" s="309"/>
      <c r="AD250" s="309"/>
      <c r="AE250" s="91"/>
      <c r="AF250" s="91"/>
      <c r="AG250" s="91"/>
      <c r="AH250" s="91"/>
      <c r="AI250" s="91"/>
      <c r="AJ250" s="91"/>
      <c r="AK250" s="91"/>
      <c r="AL250" s="91"/>
      <c r="AM250" s="91"/>
      <c r="AN250" s="91"/>
      <c r="AO250" s="91"/>
      <c r="AP250" s="91"/>
      <c r="AQ250" s="91"/>
      <c r="AR250" s="91"/>
      <c r="AS250" s="91"/>
      <c r="AT250" s="91"/>
      <c r="AU250" s="91"/>
      <c r="AV250" s="91"/>
      <c r="AW250" s="91"/>
      <c r="AX250" s="91"/>
      <c r="AY250" s="91"/>
      <c r="AZ250" s="91"/>
      <c r="BA250" s="91"/>
      <c r="BB250" s="91"/>
      <c r="BC250" s="91"/>
      <c r="BD250" s="91"/>
    </row>
    <row r="251" spans="1:56" s="92" customFormat="1" ht="13.8">
      <c r="A251" s="91"/>
      <c r="B251" s="91"/>
      <c r="C251" s="91"/>
      <c r="D251" s="91"/>
      <c r="E251" s="91"/>
      <c r="F251" s="91"/>
      <c r="G251" s="91"/>
      <c r="H251" s="91"/>
      <c r="I251" s="91"/>
      <c r="J251" s="91"/>
      <c r="K251" s="91"/>
      <c r="L251" s="91"/>
      <c r="M251" s="91"/>
      <c r="N251" s="91"/>
      <c r="O251" s="91"/>
      <c r="P251" s="91"/>
      <c r="Q251" s="91"/>
      <c r="R251" s="247"/>
      <c r="S251" s="247"/>
      <c r="T251" s="247"/>
      <c r="U251" s="247"/>
      <c r="V251" s="247"/>
      <c r="W251" s="247"/>
      <c r="X251" s="91"/>
      <c r="Y251" s="91"/>
      <c r="Z251" s="91"/>
      <c r="AA251" s="309"/>
      <c r="AB251" s="309"/>
      <c r="AC251" s="309"/>
      <c r="AD251" s="309"/>
      <c r="AE251" s="91"/>
      <c r="AF251" s="91"/>
      <c r="AG251" s="91"/>
      <c r="AH251" s="91"/>
      <c r="AI251" s="91"/>
      <c r="AJ251" s="91"/>
      <c r="AK251" s="91"/>
      <c r="AL251" s="91"/>
      <c r="AM251" s="91"/>
      <c r="AN251" s="91"/>
      <c r="AO251" s="91"/>
      <c r="AP251" s="91"/>
      <c r="AQ251" s="91"/>
      <c r="AR251" s="91"/>
      <c r="AS251" s="91"/>
      <c r="AT251" s="91"/>
      <c r="AU251" s="91"/>
      <c r="AV251" s="91"/>
      <c r="AW251" s="91"/>
      <c r="AX251" s="91"/>
      <c r="AY251" s="91"/>
      <c r="AZ251" s="91"/>
      <c r="BA251" s="91"/>
      <c r="BB251" s="91"/>
      <c r="BC251" s="91"/>
      <c r="BD251" s="91"/>
    </row>
    <row r="252" spans="1:56" s="92" customFormat="1" ht="13.8">
      <c r="A252" s="91"/>
      <c r="B252" s="91"/>
      <c r="C252" s="91"/>
      <c r="D252" s="91"/>
      <c r="E252" s="91"/>
      <c r="F252" s="91"/>
      <c r="G252" s="91"/>
      <c r="H252" s="91"/>
      <c r="I252" s="91"/>
      <c r="J252" s="91"/>
      <c r="K252" s="91"/>
      <c r="L252" s="91"/>
      <c r="M252" s="91"/>
      <c r="N252" s="91"/>
      <c r="O252" s="91"/>
      <c r="P252" s="91"/>
      <c r="Q252" s="91"/>
      <c r="R252" s="247"/>
      <c r="S252" s="247"/>
      <c r="T252" s="247"/>
      <c r="U252" s="247"/>
      <c r="V252" s="247"/>
      <c r="W252" s="247"/>
      <c r="X252" s="91"/>
      <c r="Y252" s="91"/>
      <c r="Z252" s="91"/>
      <c r="AA252" s="309"/>
      <c r="AB252" s="309"/>
      <c r="AC252" s="309"/>
      <c r="AD252" s="309"/>
      <c r="AE252" s="91"/>
      <c r="AF252" s="91"/>
      <c r="AG252" s="91"/>
      <c r="AH252" s="91"/>
      <c r="AI252" s="91"/>
      <c r="AJ252" s="91"/>
      <c r="AK252" s="91"/>
      <c r="AL252" s="91"/>
      <c r="AM252" s="91"/>
      <c r="AN252" s="91"/>
      <c r="AO252" s="91"/>
      <c r="AP252" s="91"/>
      <c r="AQ252" s="91"/>
      <c r="AR252" s="91"/>
      <c r="AS252" s="91"/>
      <c r="AT252" s="91"/>
      <c r="AU252" s="91"/>
      <c r="AV252" s="91"/>
      <c r="AW252" s="91"/>
      <c r="AX252" s="91"/>
      <c r="AY252" s="91"/>
      <c r="AZ252" s="91"/>
      <c r="BA252" s="91"/>
      <c r="BB252" s="91"/>
      <c r="BC252" s="91"/>
      <c r="BD252" s="91"/>
    </row>
    <row r="253" spans="1:56" s="92" customFormat="1" ht="13.8">
      <c r="A253" s="91"/>
      <c r="B253" s="91"/>
      <c r="C253" s="91"/>
      <c r="D253" s="91"/>
      <c r="E253" s="91"/>
      <c r="F253" s="91"/>
      <c r="G253" s="91"/>
      <c r="H253" s="91"/>
      <c r="I253" s="91"/>
      <c r="J253" s="91"/>
      <c r="K253" s="91"/>
      <c r="L253" s="91"/>
      <c r="M253" s="91"/>
      <c r="N253" s="91"/>
      <c r="O253" s="91"/>
      <c r="P253" s="91"/>
      <c r="Q253" s="91"/>
      <c r="R253" s="247"/>
      <c r="S253" s="247"/>
      <c r="T253" s="247"/>
      <c r="U253" s="247"/>
      <c r="V253" s="247"/>
      <c r="W253" s="247"/>
      <c r="X253" s="91"/>
      <c r="Y253" s="91"/>
      <c r="Z253" s="91"/>
      <c r="AA253" s="309"/>
      <c r="AB253" s="309"/>
      <c r="AC253" s="309"/>
      <c r="AD253" s="309"/>
      <c r="AE253" s="91"/>
      <c r="AF253" s="91"/>
      <c r="AG253" s="91"/>
      <c r="AH253" s="91"/>
      <c r="AI253" s="91"/>
      <c r="AJ253" s="91"/>
      <c r="AK253" s="91"/>
      <c r="AL253" s="91"/>
      <c r="AM253" s="91"/>
      <c r="AN253" s="91"/>
      <c r="AO253" s="91"/>
      <c r="AP253" s="91"/>
      <c r="AQ253" s="91"/>
      <c r="AR253" s="91"/>
      <c r="AS253" s="91"/>
      <c r="AT253" s="91"/>
      <c r="AU253" s="91"/>
      <c r="AV253" s="91"/>
      <c r="AW253" s="91"/>
      <c r="AX253" s="91"/>
      <c r="AY253" s="91"/>
      <c r="AZ253" s="91"/>
      <c r="BA253" s="91"/>
      <c r="BB253" s="91"/>
      <c r="BC253" s="91"/>
      <c r="BD253" s="91"/>
    </row>
    <row r="254" spans="1:56" s="92" customFormat="1" ht="13.8">
      <c r="A254" s="91"/>
      <c r="B254" s="91"/>
      <c r="C254" s="91"/>
      <c r="D254" s="91"/>
      <c r="E254" s="91"/>
      <c r="F254" s="91"/>
      <c r="G254" s="91"/>
      <c r="H254" s="91"/>
      <c r="I254" s="91"/>
      <c r="J254" s="91"/>
      <c r="K254" s="91"/>
      <c r="L254" s="91"/>
      <c r="M254" s="91"/>
      <c r="N254" s="91"/>
      <c r="O254" s="91"/>
      <c r="P254" s="91"/>
      <c r="Q254" s="91"/>
      <c r="R254" s="247"/>
      <c r="S254" s="247"/>
      <c r="T254" s="247"/>
      <c r="U254" s="247"/>
      <c r="V254" s="247"/>
      <c r="W254" s="247"/>
      <c r="X254" s="91"/>
      <c r="Y254" s="91"/>
      <c r="Z254" s="91"/>
      <c r="AA254" s="309"/>
      <c r="AB254" s="309"/>
      <c r="AC254" s="309"/>
      <c r="AD254" s="309"/>
      <c r="AE254" s="91"/>
      <c r="AF254" s="91"/>
      <c r="AG254" s="91"/>
      <c r="AH254" s="91"/>
      <c r="AI254" s="91"/>
      <c r="AJ254" s="91"/>
      <c r="AK254" s="91"/>
      <c r="AL254" s="91"/>
      <c r="AM254" s="91"/>
      <c r="AN254" s="91"/>
      <c r="AO254" s="91"/>
      <c r="AP254" s="91"/>
      <c r="AQ254" s="91"/>
      <c r="AR254" s="91"/>
      <c r="AS254" s="91"/>
      <c r="AT254" s="91"/>
      <c r="AU254" s="91"/>
      <c r="AV254" s="91"/>
      <c r="AW254" s="91"/>
      <c r="AX254" s="91"/>
      <c r="AY254" s="91"/>
      <c r="AZ254" s="91"/>
      <c r="BA254" s="91"/>
      <c r="BB254" s="91"/>
      <c r="BC254" s="91"/>
      <c r="BD254" s="91"/>
    </row>
    <row r="255" spans="1:56" s="92" customFormat="1" ht="13.8">
      <c r="A255" s="91"/>
      <c r="B255" s="91"/>
      <c r="C255" s="91"/>
      <c r="D255" s="91"/>
      <c r="E255" s="91"/>
      <c r="F255" s="91"/>
      <c r="G255" s="91"/>
      <c r="H255" s="91"/>
      <c r="I255" s="91"/>
      <c r="J255" s="91"/>
      <c r="K255" s="91"/>
      <c r="L255" s="91"/>
      <c r="M255" s="91"/>
      <c r="N255" s="91"/>
      <c r="O255" s="91"/>
      <c r="P255" s="91"/>
      <c r="Q255" s="91"/>
      <c r="R255" s="247"/>
      <c r="S255" s="247"/>
      <c r="T255" s="247"/>
      <c r="U255" s="247"/>
      <c r="V255" s="247"/>
      <c r="W255" s="247"/>
      <c r="X255" s="91"/>
      <c r="Y255" s="91"/>
      <c r="Z255" s="91"/>
      <c r="AA255" s="309"/>
      <c r="AB255" s="309"/>
      <c r="AC255" s="309"/>
      <c r="AD255" s="309"/>
      <c r="AE255" s="91"/>
      <c r="AF255" s="91"/>
      <c r="AG255" s="91"/>
      <c r="AH255" s="91"/>
      <c r="AI255" s="91"/>
      <c r="AJ255" s="91"/>
      <c r="AK255" s="91"/>
      <c r="AL255" s="91"/>
      <c r="AM255" s="91"/>
      <c r="AN255" s="91"/>
      <c r="AO255" s="91"/>
      <c r="AP255" s="91"/>
      <c r="AQ255" s="91"/>
      <c r="AR255" s="91"/>
      <c r="AS255" s="91"/>
      <c r="AT255" s="91"/>
      <c r="AU255" s="91"/>
      <c r="AV255" s="91"/>
      <c r="AW255" s="91"/>
      <c r="AX255" s="91"/>
      <c r="AY255" s="91"/>
      <c r="AZ255" s="91"/>
      <c r="BA255" s="91"/>
      <c r="BB255" s="91"/>
      <c r="BC255" s="91"/>
      <c r="BD255" s="91"/>
    </row>
    <row r="256" spans="1:56" s="92" customFormat="1" ht="13.8">
      <c r="A256" s="91"/>
      <c r="B256" s="91"/>
      <c r="C256" s="91"/>
      <c r="D256" s="91"/>
      <c r="E256" s="91"/>
      <c r="F256" s="91"/>
      <c r="G256" s="91"/>
      <c r="H256" s="91"/>
      <c r="I256" s="91"/>
      <c r="J256" s="91"/>
      <c r="K256" s="91"/>
      <c r="L256" s="91"/>
      <c r="M256" s="91"/>
      <c r="N256" s="91"/>
      <c r="O256" s="91"/>
      <c r="P256" s="91"/>
      <c r="Q256" s="91"/>
      <c r="R256" s="247"/>
      <c r="S256" s="247"/>
      <c r="T256" s="247"/>
      <c r="U256" s="247"/>
      <c r="V256" s="247"/>
      <c r="W256" s="247"/>
      <c r="X256" s="91"/>
      <c r="Y256" s="91"/>
      <c r="Z256" s="91"/>
      <c r="AA256" s="309"/>
      <c r="AB256" s="309"/>
      <c r="AC256" s="309"/>
      <c r="AD256" s="309"/>
      <c r="AE256" s="91"/>
      <c r="AF256" s="91"/>
      <c r="AG256" s="91"/>
      <c r="AH256" s="91"/>
      <c r="AI256" s="91"/>
      <c r="AJ256" s="91"/>
      <c r="AK256" s="91"/>
      <c r="AL256" s="91"/>
      <c r="AM256" s="91"/>
      <c r="AN256" s="91"/>
      <c r="AO256" s="91"/>
      <c r="AP256" s="91"/>
      <c r="AQ256" s="91"/>
      <c r="AR256" s="91"/>
      <c r="AS256" s="91"/>
      <c r="AT256" s="91"/>
      <c r="AU256" s="91"/>
      <c r="AV256" s="91"/>
      <c r="AW256" s="91"/>
      <c r="AX256" s="91"/>
      <c r="AY256" s="91"/>
      <c r="AZ256" s="91"/>
      <c r="BA256" s="91"/>
      <c r="BB256" s="91"/>
      <c r="BC256" s="91"/>
      <c r="BD256" s="91"/>
    </row>
    <row r="257" spans="1:56" s="92" customFormat="1" ht="13.8">
      <c r="A257" s="91"/>
      <c r="B257" s="91"/>
      <c r="C257" s="91"/>
      <c r="D257" s="91"/>
      <c r="E257" s="91"/>
      <c r="F257" s="91"/>
      <c r="G257" s="91"/>
      <c r="H257" s="91"/>
      <c r="I257" s="91"/>
      <c r="J257" s="91"/>
      <c r="K257" s="91"/>
      <c r="L257" s="91"/>
      <c r="M257" s="91"/>
      <c r="N257" s="91"/>
      <c r="O257" s="91"/>
      <c r="P257" s="91"/>
      <c r="Q257" s="91"/>
      <c r="R257" s="247"/>
      <c r="S257" s="247"/>
      <c r="T257" s="247"/>
      <c r="U257" s="247"/>
      <c r="V257" s="247"/>
      <c r="W257" s="247"/>
      <c r="X257" s="91"/>
      <c r="Y257" s="91"/>
      <c r="Z257" s="91"/>
      <c r="AA257" s="309"/>
      <c r="AB257" s="309"/>
      <c r="AC257" s="309"/>
      <c r="AD257" s="309"/>
      <c r="AE257" s="91"/>
      <c r="AF257" s="91"/>
      <c r="AG257" s="91"/>
      <c r="AH257" s="91"/>
      <c r="AI257" s="91"/>
      <c r="AJ257" s="91"/>
      <c r="AK257" s="91"/>
      <c r="AL257" s="91"/>
      <c r="AM257" s="91"/>
      <c r="AN257" s="91"/>
      <c r="AO257" s="91"/>
      <c r="AP257" s="91"/>
      <c r="AQ257" s="91"/>
      <c r="AR257" s="91"/>
      <c r="AS257" s="91"/>
      <c r="AT257" s="91"/>
      <c r="AU257" s="91"/>
      <c r="AV257" s="91"/>
      <c r="AW257" s="91"/>
      <c r="AX257" s="91"/>
      <c r="AY257" s="91"/>
      <c r="AZ257" s="91"/>
      <c r="BA257" s="91"/>
      <c r="BB257" s="91"/>
      <c r="BC257" s="91"/>
      <c r="BD257" s="91"/>
    </row>
    <row r="258" spans="1:56" s="92" customFormat="1" ht="13.8">
      <c r="A258" s="91"/>
      <c r="B258" s="91"/>
      <c r="C258" s="91"/>
      <c r="D258" s="91"/>
      <c r="E258" s="91"/>
      <c r="F258" s="91"/>
      <c r="G258" s="91"/>
      <c r="H258" s="91"/>
      <c r="I258" s="91"/>
      <c r="J258" s="91"/>
      <c r="K258" s="91"/>
      <c r="L258" s="91"/>
      <c r="M258" s="91"/>
      <c r="N258" s="91"/>
      <c r="O258" s="91"/>
      <c r="P258" s="91"/>
      <c r="Q258" s="91"/>
      <c r="R258" s="247"/>
      <c r="S258" s="247"/>
      <c r="T258" s="247"/>
      <c r="U258" s="247"/>
      <c r="V258" s="247"/>
      <c r="W258" s="247"/>
      <c r="X258" s="91"/>
      <c r="Y258" s="91"/>
      <c r="Z258" s="91"/>
      <c r="AA258" s="309"/>
      <c r="AB258" s="309"/>
      <c r="AC258" s="309"/>
      <c r="AD258" s="309"/>
      <c r="AE258" s="91"/>
      <c r="AF258" s="91"/>
      <c r="AG258" s="91"/>
      <c r="AH258" s="91"/>
      <c r="AI258" s="91"/>
      <c r="AJ258" s="91"/>
      <c r="AK258" s="91"/>
      <c r="AL258" s="91"/>
      <c r="AM258" s="91"/>
      <c r="AN258" s="91"/>
      <c r="AO258" s="91"/>
      <c r="AP258" s="91"/>
      <c r="AQ258" s="91"/>
      <c r="AR258" s="91"/>
      <c r="AS258" s="91"/>
      <c r="AT258" s="91"/>
      <c r="AU258" s="91"/>
      <c r="AV258" s="91"/>
      <c r="AW258" s="91"/>
      <c r="AX258" s="91"/>
      <c r="AY258" s="91"/>
      <c r="AZ258" s="91"/>
      <c r="BA258" s="91"/>
      <c r="BB258" s="91"/>
      <c r="BC258" s="91"/>
      <c r="BD258" s="91"/>
    </row>
    <row r="259" spans="1:56" s="92" customFormat="1" ht="13.8">
      <c r="A259" s="91"/>
      <c r="B259" s="91"/>
      <c r="C259" s="91"/>
      <c r="D259" s="91"/>
      <c r="E259" s="91"/>
      <c r="F259" s="91"/>
      <c r="G259" s="91"/>
      <c r="H259" s="91"/>
      <c r="I259" s="91"/>
      <c r="J259" s="91"/>
      <c r="K259" s="91"/>
      <c r="L259" s="91"/>
      <c r="M259" s="91"/>
      <c r="N259" s="91"/>
      <c r="O259" s="91"/>
      <c r="P259" s="91"/>
      <c r="Q259" s="91"/>
      <c r="R259" s="247"/>
      <c r="S259" s="247"/>
      <c r="T259" s="247"/>
      <c r="U259" s="247"/>
      <c r="V259" s="247"/>
      <c r="W259" s="247"/>
      <c r="X259" s="91"/>
      <c r="Y259" s="91"/>
      <c r="Z259" s="91"/>
      <c r="AA259" s="309"/>
      <c r="AB259" s="309"/>
      <c r="AC259" s="309"/>
      <c r="AD259" s="309"/>
      <c r="AE259" s="91"/>
      <c r="AF259" s="91"/>
      <c r="AG259" s="91"/>
      <c r="AH259" s="91"/>
      <c r="AI259" s="91"/>
      <c r="AJ259" s="91"/>
      <c r="AK259" s="91"/>
      <c r="AL259" s="91"/>
      <c r="AM259" s="91"/>
      <c r="AN259" s="91"/>
      <c r="AO259" s="91"/>
      <c r="AP259" s="91"/>
      <c r="AQ259" s="91"/>
      <c r="AR259" s="91"/>
      <c r="AS259" s="91"/>
      <c r="AT259" s="91"/>
      <c r="AU259" s="91"/>
      <c r="AV259" s="91"/>
      <c r="AW259" s="91"/>
      <c r="AX259" s="91"/>
      <c r="AY259" s="91"/>
      <c r="AZ259" s="91"/>
      <c r="BA259" s="91"/>
      <c r="BB259" s="91"/>
      <c r="BC259" s="91"/>
      <c r="BD259" s="91"/>
    </row>
    <row r="260" spans="1:56" s="92" customFormat="1" ht="13.8">
      <c r="A260" s="91"/>
      <c r="B260" s="91"/>
      <c r="C260" s="91"/>
      <c r="D260" s="91"/>
      <c r="E260" s="91"/>
      <c r="F260" s="91"/>
      <c r="G260" s="91"/>
      <c r="H260" s="91"/>
      <c r="I260" s="91"/>
      <c r="J260" s="91"/>
      <c r="K260" s="91"/>
      <c r="L260" s="91"/>
      <c r="M260" s="91"/>
      <c r="N260" s="91"/>
      <c r="O260" s="91"/>
      <c r="P260" s="91"/>
      <c r="Q260" s="91"/>
      <c r="R260" s="247"/>
      <c r="S260" s="247"/>
      <c r="T260" s="247"/>
      <c r="U260" s="247"/>
      <c r="V260" s="247"/>
      <c r="W260" s="247"/>
      <c r="X260" s="91"/>
      <c r="Y260" s="91"/>
      <c r="Z260" s="91"/>
      <c r="AA260" s="309"/>
      <c r="AB260" s="309"/>
      <c r="AC260" s="309"/>
      <c r="AD260" s="309"/>
      <c r="AE260" s="91"/>
      <c r="AF260" s="91"/>
      <c r="AG260" s="91"/>
      <c r="AH260" s="91"/>
      <c r="AI260" s="91"/>
      <c r="AJ260" s="91"/>
      <c r="AK260" s="91"/>
      <c r="AL260" s="91"/>
      <c r="AM260" s="91"/>
      <c r="AN260" s="91"/>
      <c r="AO260" s="91"/>
      <c r="AP260" s="91"/>
      <c r="AQ260" s="91"/>
      <c r="AR260" s="91"/>
      <c r="AS260" s="91"/>
      <c r="AT260" s="91"/>
      <c r="AU260" s="91"/>
      <c r="AV260" s="91"/>
      <c r="AW260" s="91"/>
      <c r="AX260" s="91"/>
      <c r="AY260" s="91"/>
      <c r="AZ260" s="91"/>
      <c r="BA260" s="91"/>
      <c r="BB260" s="91"/>
      <c r="BC260" s="91"/>
      <c r="BD260" s="91"/>
    </row>
    <row r="261" spans="1:56" s="92" customFormat="1" ht="13.8">
      <c r="A261" s="91"/>
      <c r="B261" s="91"/>
      <c r="C261" s="91"/>
      <c r="D261" s="91"/>
      <c r="E261" s="91"/>
      <c r="F261" s="91"/>
      <c r="G261" s="91"/>
      <c r="H261" s="91"/>
      <c r="I261" s="91"/>
      <c r="J261" s="91"/>
      <c r="K261" s="91"/>
      <c r="L261" s="91"/>
      <c r="M261" s="91"/>
      <c r="N261" s="91"/>
      <c r="O261" s="91"/>
      <c r="P261" s="91"/>
      <c r="Q261" s="91"/>
      <c r="R261" s="247"/>
      <c r="S261" s="247"/>
      <c r="T261" s="247"/>
      <c r="U261" s="247"/>
      <c r="V261" s="247"/>
      <c r="W261" s="247"/>
      <c r="X261" s="91"/>
      <c r="Y261" s="91"/>
      <c r="Z261" s="91"/>
      <c r="AA261" s="309"/>
      <c r="AB261" s="309"/>
      <c r="AC261" s="309"/>
      <c r="AD261" s="309"/>
      <c r="AE261" s="91"/>
      <c r="AF261" s="91"/>
      <c r="AG261" s="91"/>
      <c r="AH261" s="91"/>
      <c r="AI261" s="91"/>
      <c r="AJ261" s="91"/>
      <c r="AK261" s="91"/>
      <c r="AL261" s="91"/>
      <c r="AM261" s="91"/>
      <c r="AN261" s="91"/>
      <c r="AO261" s="91"/>
      <c r="AP261" s="91"/>
      <c r="AQ261" s="91"/>
      <c r="AR261" s="91"/>
      <c r="AS261" s="91"/>
      <c r="AT261" s="91"/>
      <c r="AU261" s="91"/>
      <c r="AV261" s="91"/>
      <c r="AW261" s="91"/>
      <c r="AX261" s="91"/>
      <c r="AY261" s="91"/>
      <c r="AZ261" s="91"/>
      <c r="BA261" s="91"/>
      <c r="BB261" s="91"/>
      <c r="BC261" s="91"/>
      <c r="BD261" s="91"/>
    </row>
    <row r="262" spans="1:56" s="92" customFormat="1" ht="13.8">
      <c r="A262" s="91"/>
      <c r="B262" s="91"/>
      <c r="C262" s="91"/>
      <c r="D262" s="91"/>
      <c r="E262" s="91"/>
      <c r="F262" s="91"/>
      <c r="G262" s="91"/>
      <c r="H262" s="91"/>
      <c r="I262" s="91"/>
      <c r="J262" s="91"/>
      <c r="K262" s="91"/>
      <c r="L262" s="91"/>
      <c r="M262" s="91"/>
      <c r="N262" s="91"/>
      <c r="O262" s="91"/>
      <c r="P262" s="91"/>
      <c r="Q262" s="91"/>
      <c r="R262" s="247"/>
      <c r="S262" s="247"/>
      <c r="T262" s="247"/>
      <c r="U262" s="247"/>
      <c r="V262" s="247"/>
      <c r="W262" s="247"/>
      <c r="X262" s="91"/>
      <c r="Y262" s="91"/>
      <c r="Z262" s="91"/>
      <c r="AA262" s="309"/>
      <c r="AB262" s="309"/>
      <c r="AC262" s="309"/>
      <c r="AD262" s="309"/>
      <c r="AE262" s="91"/>
      <c r="AF262" s="91"/>
      <c r="AG262" s="91"/>
      <c r="AH262" s="91"/>
      <c r="AI262" s="91"/>
      <c r="AJ262" s="91"/>
      <c r="AK262" s="91"/>
      <c r="AL262" s="91"/>
      <c r="AM262" s="91"/>
      <c r="AN262" s="91"/>
      <c r="AO262" s="91"/>
      <c r="AP262" s="91"/>
      <c r="AQ262" s="91"/>
      <c r="AR262" s="91"/>
      <c r="AS262" s="91"/>
      <c r="AT262" s="91"/>
      <c r="AU262" s="91"/>
      <c r="AV262" s="91"/>
      <c r="AW262" s="91"/>
      <c r="AX262" s="91"/>
      <c r="AY262" s="91"/>
      <c r="AZ262" s="91"/>
      <c r="BA262" s="91"/>
      <c r="BB262" s="91"/>
      <c r="BC262" s="91"/>
      <c r="BD262" s="91"/>
    </row>
    <row r="263" spans="1:56" s="92" customFormat="1" ht="13.8">
      <c r="A263" s="91"/>
      <c r="B263" s="91"/>
      <c r="C263" s="91"/>
      <c r="D263" s="91"/>
      <c r="E263" s="91"/>
      <c r="F263" s="91"/>
      <c r="G263" s="91"/>
      <c r="H263" s="91"/>
      <c r="I263" s="91"/>
      <c r="J263" s="91"/>
      <c r="K263" s="91"/>
      <c r="L263" s="91"/>
      <c r="M263" s="91"/>
      <c r="N263" s="91"/>
      <c r="O263" s="91"/>
      <c r="P263" s="91"/>
      <c r="Q263" s="91"/>
      <c r="R263" s="247"/>
      <c r="S263" s="247"/>
      <c r="T263" s="247"/>
      <c r="U263" s="247"/>
      <c r="V263" s="247"/>
      <c r="W263" s="247"/>
      <c r="X263" s="91"/>
      <c r="Y263" s="91"/>
      <c r="Z263" s="91"/>
      <c r="AA263" s="309"/>
      <c r="AB263" s="309"/>
      <c r="AC263" s="309"/>
      <c r="AD263" s="309"/>
      <c r="AE263" s="91"/>
      <c r="AF263" s="91"/>
      <c r="AG263" s="91"/>
      <c r="AH263" s="91"/>
      <c r="AI263" s="91"/>
      <c r="AJ263" s="91"/>
      <c r="AK263" s="91"/>
      <c r="AL263" s="91"/>
      <c r="AM263" s="91"/>
      <c r="AN263" s="91"/>
      <c r="AO263" s="91"/>
      <c r="AP263" s="91"/>
      <c r="AQ263" s="91"/>
      <c r="AR263" s="91"/>
      <c r="AS263" s="91"/>
      <c r="AT263" s="91"/>
      <c r="AU263" s="91"/>
      <c r="AV263" s="91"/>
      <c r="AW263" s="91"/>
      <c r="AX263" s="91"/>
      <c r="AY263" s="91"/>
      <c r="AZ263" s="91"/>
      <c r="BA263" s="91"/>
      <c r="BB263" s="91"/>
      <c r="BC263" s="91"/>
      <c r="BD263" s="91"/>
    </row>
    <row r="264" spans="1:56" s="92" customFormat="1" ht="13.8">
      <c r="A264" s="91"/>
      <c r="B264" s="91"/>
      <c r="C264" s="91"/>
      <c r="D264" s="91"/>
      <c r="E264" s="91"/>
      <c r="F264" s="91"/>
      <c r="G264" s="91"/>
      <c r="H264" s="91"/>
      <c r="I264" s="91"/>
      <c r="J264" s="91"/>
      <c r="K264" s="91"/>
      <c r="L264" s="91"/>
      <c r="M264" s="91"/>
      <c r="N264" s="91"/>
      <c r="O264" s="91"/>
      <c r="P264" s="91"/>
      <c r="Q264" s="91"/>
      <c r="R264" s="247"/>
      <c r="S264" s="247"/>
      <c r="T264" s="247"/>
      <c r="U264" s="247"/>
      <c r="V264" s="247"/>
      <c r="W264" s="247"/>
      <c r="X264" s="91"/>
      <c r="Y264" s="91"/>
      <c r="Z264" s="91"/>
      <c r="AA264" s="309"/>
      <c r="AB264" s="309"/>
      <c r="AC264" s="309"/>
      <c r="AD264" s="309"/>
      <c r="AE264" s="91"/>
      <c r="AF264" s="91"/>
      <c r="AG264" s="91"/>
      <c r="AH264" s="91"/>
      <c r="AI264" s="91"/>
      <c r="AJ264" s="91"/>
      <c r="AK264" s="91"/>
      <c r="AL264" s="91"/>
      <c r="AM264" s="91"/>
      <c r="AN264" s="91"/>
      <c r="AO264" s="91"/>
      <c r="AP264" s="91"/>
      <c r="AQ264" s="91"/>
      <c r="AR264" s="91"/>
      <c r="AS264" s="91"/>
      <c r="AT264" s="91"/>
      <c r="AU264" s="91"/>
      <c r="AV264" s="91"/>
      <c r="AW264" s="91"/>
      <c r="AX264" s="91"/>
      <c r="AY264" s="91"/>
      <c r="AZ264" s="91"/>
      <c r="BA264" s="91"/>
      <c r="BB264" s="91"/>
      <c r="BC264" s="91"/>
      <c r="BD264" s="91"/>
    </row>
    <row r="265" spans="1:56" s="92" customFormat="1" ht="13.8">
      <c r="A265" s="91"/>
      <c r="B265" s="91"/>
      <c r="C265" s="91"/>
      <c r="D265" s="91"/>
      <c r="E265" s="91"/>
      <c r="F265" s="91"/>
      <c r="G265" s="91"/>
      <c r="H265" s="91"/>
      <c r="I265" s="91"/>
      <c r="J265" s="91"/>
      <c r="K265" s="91"/>
      <c r="L265" s="91"/>
      <c r="M265" s="91"/>
      <c r="N265" s="91"/>
      <c r="O265" s="91"/>
      <c r="P265" s="91"/>
      <c r="Q265" s="91"/>
      <c r="R265" s="247"/>
      <c r="S265" s="247"/>
      <c r="T265" s="247"/>
      <c r="U265" s="247"/>
      <c r="V265" s="247"/>
      <c r="W265" s="247"/>
      <c r="X265" s="91"/>
      <c r="Y265" s="91"/>
      <c r="Z265" s="91"/>
      <c r="AA265" s="309"/>
      <c r="AB265" s="309"/>
      <c r="AC265" s="309"/>
      <c r="AD265" s="309"/>
      <c r="AE265" s="91"/>
      <c r="AF265" s="91"/>
      <c r="AG265" s="91"/>
      <c r="AH265" s="91"/>
      <c r="AI265" s="91"/>
      <c r="AJ265" s="91"/>
      <c r="AK265" s="91"/>
      <c r="AL265" s="91"/>
      <c r="AM265" s="91"/>
      <c r="AN265" s="91"/>
      <c r="AO265" s="91"/>
      <c r="AP265" s="91"/>
      <c r="AQ265" s="91"/>
      <c r="AR265" s="91"/>
      <c r="AS265" s="91"/>
      <c r="AT265" s="91"/>
      <c r="AU265" s="91"/>
      <c r="AV265" s="91"/>
      <c r="AW265" s="91"/>
      <c r="AX265" s="91"/>
      <c r="AY265" s="91"/>
      <c r="AZ265" s="91"/>
      <c r="BA265" s="91"/>
      <c r="BB265" s="91"/>
      <c r="BC265" s="91"/>
      <c r="BD265" s="91"/>
    </row>
    <row r="266" spans="1:56" s="92" customFormat="1" ht="13.8">
      <c r="A266" s="91"/>
      <c r="B266" s="91"/>
      <c r="C266" s="91"/>
      <c r="D266" s="91"/>
      <c r="E266" s="91"/>
      <c r="F266" s="91"/>
      <c r="G266" s="91"/>
      <c r="H266" s="91"/>
      <c r="I266" s="91"/>
      <c r="J266" s="91"/>
      <c r="K266" s="91"/>
      <c r="L266" s="91"/>
      <c r="M266" s="91"/>
      <c r="N266" s="91"/>
      <c r="O266" s="91"/>
      <c r="P266" s="91"/>
      <c r="Q266" s="91"/>
      <c r="R266" s="247"/>
      <c r="S266" s="247"/>
      <c r="T266" s="247"/>
      <c r="U266" s="247"/>
      <c r="V266" s="247"/>
      <c r="W266" s="247"/>
      <c r="X266" s="91"/>
      <c r="Y266" s="91"/>
      <c r="Z266" s="91"/>
      <c r="AA266" s="309"/>
      <c r="AB266" s="309"/>
      <c r="AC266" s="309"/>
      <c r="AD266" s="309"/>
      <c r="AE266" s="91"/>
      <c r="AF266" s="91"/>
      <c r="AG266" s="91"/>
      <c r="AH266" s="91"/>
      <c r="AI266" s="91"/>
      <c r="AJ266" s="91"/>
      <c r="AK266" s="91"/>
      <c r="AL266" s="91"/>
      <c r="AM266" s="91"/>
      <c r="AN266" s="91"/>
      <c r="AO266" s="91"/>
      <c r="AP266" s="91"/>
      <c r="AQ266" s="91"/>
      <c r="AR266" s="91"/>
      <c r="AS266" s="91"/>
      <c r="AT266" s="91"/>
      <c r="AU266" s="91"/>
      <c r="AV266" s="91"/>
      <c r="AW266" s="91"/>
      <c r="AX266" s="91"/>
      <c r="AY266" s="91"/>
      <c r="AZ266" s="91"/>
      <c r="BA266" s="91"/>
      <c r="BB266" s="91"/>
      <c r="BC266" s="91"/>
      <c r="BD266" s="91"/>
    </row>
    <row r="267" spans="1:56" s="92" customFormat="1" ht="13.8">
      <c r="A267" s="91"/>
      <c r="B267" s="91"/>
      <c r="C267" s="91"/>
      <c r="D267" s="91"/>
      <c r="E267" s="91"/>
      <c r="F267" s="91"/>
      <c r="G267" s="91"/>
      <c r="H267" s="91"/>
      <c r="I267" s="91"/>
      <c r="J267" s="91"/>
      <c r="K267" s="91"/>
      <c r="L267" s="91"/>
      <c r="M267" s="91"/>
      <c r="N267" s="91"/>
      <c r="O267" s="91"/>
      <c r="P267" s="91"/>
      <c r="Q267" s="91"/>
      <c r="R267" s="247"/>
      <c r="S267" s="247"/>
      <c r="T267" s="247"/>
      <c r="U267" s="247"/>
      <c r="V267" s="247"/>
      <c r="W267" s="247"/>
      <c r="X267" s="91"/>
      <c r="Y267" s="91"/>
      <c r="Z267" s="91"/>
      <c r="AA267" s="309"/>
      <c r="AB267" s="309"/>
      <c r="AC267" s="309"/>
      <c r="AD267" s="309"/>
      <c r="AE267" s="91"/>
      <c r="AF267" s="91"/>
      <c r="AG267" s="91"/>
      <c r="AH267" s="91"/>
      <c r="AI267" s="91"/>
      <c r="AJ267" s="91"/>
      <c r="AK267" s="91"/>
      <c r="AL267" s="91"/>
      <c r="AM267" s="91"/>
      <c r="AN267" s="91"/>
      <c r="AO267" s="91"/>
      <c r="AP267" s="91"/>
      <c r="AQ267" s="91"/>
      <c r="AR267" s="91"/>
      <c r="AS267" s="91"/>
      <c r="AT267" s="91"/>
      <c r="AU267" s="91"/>
      <c r="AV267" s="91"/>
      <c r="AW267" s="91"/>
      <c r="AX267" s="91"/>
      <c r="AY267" s="91"/>
      <c r="AZ267" s="91"/>
      <c r="BA267" s="91"/>
      <c r="BB267" s="91"/>
      <c r="BC267" s="91"/>
      <c r="BD267" s="91"/>
    </row>
    <row r="268" spans="1:56" s="92" customFormat="1" ht="13.8">
      <c r="A268" s="91"/>
      <c r="B268" s="91"/>
      <c r="C268" s="91"/>
      <c r="D268" s="91"/>
      <c r="E268" s="91"/>
      <c r="F268" s="91"/>
      <c r="G268" s="91"/>
      <c r="H268" s="91"/>
      <c r="I268" s="91"/>
      <c r="J268" s="91"/>
      <c r="K268" s="91"/>
      <c r="L268" s="91"/>
      <c r="M268" s="91"/>
      <c r="N268" s="91"/>
      <c r="O268" s="91"/>
      <c r="P268" s="91"/>
      <c r="Q268" s="91"/>
      <c r="R268" s="247"/>
      <c r="S268" s="247"/>
      <c r="T268" s="247"/>
      <c r="U268" s="247"/>
      <c r="V268" s="247"/>
      <c r="W268" s="247"/>
      <c r="X268" s="91"/>
      <c r="Y268" s="91"/>
      <c r="Z268" s="91"/>
      <c r="AA268" s="309"/>
      <c r="AB268" s="309"/>
      <c r="AC268" s="309"/>
      <c r="AD268" s="309"/>
      <c r="AE268" s="91"/>
      <c r="AF268" s="91"/>
      <c r="AG268" s="91"/>
      <c r="AH268" s="91"/>
      <c r="AI268" s="91"/>
      <c r="AJ268" s="91"/>
      <c r="AK268" s="91"/>
      <c r="AL268" s="91"/>
      <c r="AM268" s="91"/>
      <c r="AN268" s="91"/>
      <c r="AO268" s="91"/>
      <c r="AP268" s="91"/>
      <c r="AQ268" s="91"/>
      <c r="AR268" s="91"/>
      <c r="AS268" s="91"/>
      <c r="AT268" s="91"/>
      <c r="AU268" s="91"/>
      <c r="AV268" s="91"/>
      <c r="AW268" s="91"/>
      <c r="AX268" s="91"/>
      <c r="AY268" s="91"/>
      <c r="AZ268" s="91"/>
      <c r="BA268" s="91"/>
      <c r="BB268" s="91"/>
      <c r="BC268" s="91"/>
      <c r="BD268" s="91"/>
    </row>
    <row r="269" spans="1:56" s="92" customFormat="1" ht="13.8">
      <c r="A269" s="91"/>
      <c r="B269" s="91"/>
      <c r="C269" s="91"/>
      <c r="D269" s="91"/>
      <c r="E269" s="91"/>
      <c r="F269" s="91"/>
      <c r="G269" s="91"/>
      <c r="H269" s="91"/>
      <c r="I269" s="91"/>
      <c r="J269" s="91"/>
      <c r="K269" s="91"/>
      <c r="L269" s="91"/>
      <c r="M269" s="91"/>
      <c r="N269" s="91"/>
      <c r="O269" s="91"/>
      <c r="P269" s="91"/>
      <c r="Q269" s="91"/>
      <c r="R269" s="247"/>
      <c r="S269" s="247"/>
      <c r="T269" s="247"/>
      <c r="U269" s="247"/>
      <c r="V269" s="247"/>
      <c r="W269" s="247"/>
      <c r="X269" s="91"/>
      <c r="Y269" s="91"/>
      <c r="Z269" s="91"/>
      <c r="AA269" s="309"/>
      <c r="AB269" s="309"/>
      <c r="AC269" s="309"/>
      <c r="AD269" s="309"/>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row>
    <row r="270" spans="1:56" s="92" customFormat="1" ht="13.8">
      <c r="A270" s="91"/>
      <c r="B270" s="91"/>
      <c r="C270" s="91"/>
      <c r="D270" s="91"/>
      <c r="E270" s="91"/>
      <c r="F270" s="91"/>
      <c r="G270" s="91"/>
      <c r="H270" s="91"/>
      <c r="I270" s="91"/>
      <c r="J270" s="91"/>
      <c r="K270" s="91"/>
      <c r="L270" s="91"/>
      <c r="M270" s="91"/>
      <c r="N270" s="91"/>
      <c r="O270" s="91"/>
      <c r="P270" s="91"/>
      <c r="Q270" s="91"/>
      <c r="R270" s="247"/>
      <c r="S270" s="247"/>
      <c r="T270" s="247"/>
      <c r="U270" s="247"/>
      <c r="V270" s="247"/>
      <c r="W270" s="247"/>
      <c r="X270" s="91"/>
      <c r="Y270" s="91"/>
      <c r="Z270" s="91"/>
      <c r="AA270" s="309"/>
      <c r="AB270" s="309"/>
      <c r="AC270" s="309"/>
      <c r="AD270" s="309"/>
      <c r="AE270" s="91"/>
      <c r="AF270" s="91"/>
      <c r="AG270" s="91"/>
      <c r="AH270" s="91"/>
      <c r="AI270" s="91"/>
      <c r="AJ270" s="91"/>
      <c r="AK270" s="91"/>
      <c r="AL270" s="91"/>
      <c r="AM270" s="91"/>
      <c r="AN270" s="91"/>
      <c r="AO270" s="91"/>
      <c r="AP270" s="91"/>
      <c r="AQ270" s="91"/>
      <c r="AR270" s="91"/>
      <c r="AS270" s="91"/>
      <c r="AT270" s="91"/>
      <c r="AU270" s="91"/>
      <c r="AV270" s="91"/>
      <c r="AW270" s="91"/>
      <c r="AX270" s="91"/>
      <c r="AY270" s="91"/>
      <c r="AZ270" s="91"/>
      <c r="BA270" s="91"/>
      <c r="BB270" s="91"/>
      <c r="BC270" s="91"/>
      <c r="BD270" s="91"/>
    </row>
    <row r="271" spans="1:56" s="92" customFormat="1" ht="13.8">
      <c r="A271" s="91"/>
      <c r="B271" s="91"/>
      <c r="C271" s="91"/>
      <c r="D271" s="91"/>
      <c r="E271" s="91"/>
      <c r="F271" s="91"/>
      <c r="G271" s="91"/>
      <c r="H271" s="91"/>
      <c r="I271" s="91"/>
      <c r="J271" s="91"/>
      <c r="K271" s="91"/>
      <c r="L271" s="91"/>
      <c r="M271" s="91"/>
      <c r="N271" s="91"/>
      <c r="O271" s="91"/>
      <c r="P271" s="91"/>
      <c r="Q271" s="91"/>
      <c r="R271" s="247"/>
      <c r="S271" s="247"/>
      <c r="T271" s="247"/>
      <c r="U271" s="247"/>
      <c r="V271" s="247"/>
      <c r="W271" s="247"/>
      <c r="X271" s="91"/>
      <c r="Y271" s="91"/>
      <c r="Z271" s="91"/>
      <c r="AA271" s="309"/>
      <c r="AB271" s="309"/>
      <c r="AC271" s="309"/>
      <c r="AD271" s="309"/>
      <c r="AE271" s="91"/>
      <c r="AF271" s="91"/>
      <c r="AG271" s="91"/>
      <c r="AH271" s="91"/>
      <c r="AI271" s="91"/>
      <c r="AJ271" s="91"/>
      <c r="AK271" s="91"/>
      <c r="AL271" s="91"/>
      <c r="AM271" s="91"/>
      <c r="AN271" s="91"/>
      <c r="AO271" s="91"/>
      <c r="AP271" s="91"/>
      <c r="AQ271" s="91"/>
      <c r="AR271" s="91"/>
      <c r="AS271" s="91"/>
      <c r="AT271" s="91"/>
      <c r="AU271" s="91"/>
      <c r="AV271" s="91"/>
      <c r="AW271" s="91"/>
      <c r="AX271" s="91"/>
      <c r="AY271" s="91"/>
      <c r="AZ271" s="91"/>
      <c r="BA271" s="91"/>
      <c r="BB271" s="91"/>
      <c r="BC271" s="91"/>
      <c r="BD271" s="91"/>
    </row>
    <row r="272" spans="1:56" s="92" customFormat="1" ht="13.8">
      <c r="A272" s="91"/>
      <c r="B272" s="91"/>
      <c r="C272" s="91"/>
      <c r="D272" s="91"/>
      <c r="E272" s="91"/>
      <c r="F272" s="91"/>
      <c r="G272" s="91"/>
      <c r="H272" s="91"/>
      <c r="I272" s="91"/>
      <c r="J272" s="91"/>
      <c r="K272" s="91"/>
      <c r="L272" s="91"/>
      <c r="M272" s="91"/>
      <c r="N272" s="91"/>
      <c r="O272" s="91"/>
      <c r="P272" s="91"/>
      <c r="Q272" s="91"/>
      <c r="R272" s="247"/>
      <c r="S272" s="247"/>
      <c r="T272" s="247"/>
      <c r="U272" s="247"/>
      <c r="V272" s="247"/>
      <c r="W272" s="247"/>
      <c r="X272" s="91"/>
      <c r="Y272" s="91"/>
      <c r="Z272" s="91"/>
      <c r="AA272" s="309"/>
      <c r="AB272" s="309"/>
      <c r="AC272" s="309"/>
      <c r="AD272" s="309"/>
      <c r="AE272" s="91"/>
      <c r="AF272" s="91"/>
      <c r="AG272" s="91"/>
      <c r="AH272" s="91"/>
      <c r="AI272" s="91"/>
      <c r="AJ272" s="91"/>
      <c r="AK272" s="91"/>
      <c r="AL272" s="91"/>
      <c r="AM272" s="91"/>
      <c r="AN272" s="91"/>
      <c r="AO272" s="91"/>
      <c r="AP272" s="91"/>
      <c r="AQ272" s="91"/>
      <c r="AR272" s="91"/>
      <c r="AS272" s="91"/>
      <c r="AT272" s="91"/>
      <c r="AU272" s="91"/>
      <c r="AV272" s="91"/>
      <c r="AW272" s="91"/>
      <c r="AX272" s="91"/>
      <c r="AY272" s="91"/>
      <c r="AZ272" s="91"/>
      <c r="BA272" s="91"/>
      <c r="BB272" s="91"/>
      <c r="BC272" s="91"/>
      <c r="BD272" s="91"/>
    </row>
    <row r="273" spans="1:56" s="92" customFormat="1" ht="13.8">
      <c r="A273" s="91"/>
      <c r="B273" s="91"/>
      <c r="C273" s="91"/>
      <c r="D273" s="91"/>
      <c r="E273" s="91"/>
      <c r="F273" s="91"/>
      <c r="G273" s="91"/>
      <c r="H273" s="91"/>
      <c r="I273" s="91"/>
      <c r="J273" s="91"/>
      <c r="K273" s="91"/>
      <c r="L273" s="91"/>
      <c r="M273" s="91"/>
      <c r="N273" s="91"/>
      <c r="O273" s="91"/>
      <c r="P273" s="91"/>
      <c r="Q273" s="91"/>
      <c r="R273" s="247"/>
      <c r="S273" s="247"/>
      <c r="T273" s="247"/>
      <c r="U273" s="247"/>
      <c r="V273" s="247"/>
      <c r="W273" s="247"/>
      <c r="X273" s="91"/>
      <c r="Y273" s="91"/>
      <c r="Z273" s="91"/>
      <c r="AA273" s="309"/>
      <c r="AB273" s="309"/>
      <c r="AC273" s="309"/>
      <c r="AD273" s="309"/>
      <c r="AE273" s="91"/>
      <c r="AF273" s="91"/>
      <c r="AG273" s="91"/>
      <c r="AH273" s="91"/>
      <c r="AI273" s="91"/>
      <c r="AJ273" s="91"/>
      <c r="AK273" s="91"/>
      <c r="AL273" s="91"/>
      <c r="AM273" s="91"/>
      <c r="AN273" s="91"/>
      <c r="AO273" s="91"/>
      <c r="AP273" s="91"/>
      <c r="AQ273" s="91"/>
      <c r="AR273" s="91"/>
      <c r="AS273" s="91"/>
      <c r="AT273" s="91"/>
      <c r="AU273" s="91"/>
      <c r="AV273" s="91"/>
      <c r="AW273" s="91"/>
      <c r="AX273" s="91"/>
      <c r="AY273" s="91"/>
      <c r="AZ273" s="91"/>
      <c r="BA273" s="91"/>
      <c r="BB273" s="91"/>
      <c r="BC273" s="91"/>
      <c r="BD273" s="91"/>
    </row>
    <row r="274" spans="1:56" s="92" customFormat="1" ht="13.8">
      <c r="A274" s="91"/>
      <c r="B274" s="91"/>
      <c r="C274" s="91"/>
      <c r="D274" s="91"/>
      <c r="E274" s="91"/>
      <c r="F274" s="91"/>
      <c r="G274" s="91"/>
      <c r="H274" s="91"/>
      <c r="I274" s="91"/>
      <c r="J274" s="91"/>
      <c r="K274" s="91"/>
      <c r="L274" s="91"/>
      <c r="M274" s="91"/>
      <c r="N274" s="91"/>
      <c r="O274" s="91"/>
      <c r="P274" s="91"/>
      <c r="Q274" s="91"/>
      <c r="R274" s="247"/>
      <c r="S274" s="247"/>
      <c r="T274" s="247"/>
      <c r="U274" s="247"/>
      <c r="V274" s="247"/>
      <c r="W274" s="247"/>
      <c r="X274" s="91"/>
      <c r="Y274" s="91"/>
      <c r="Z274" s="91"/>
      <c r="AA274" s="309"/>
      <c r="AB274" s="309"/>
      <c r="AC274" s="309"/>
      <c r="AD274" s="309"/>
      <c r="AE274" s="91"/>
      <c r="AF274" s="91"/>
      <c r="AG274" s="91"/>
      <c r="AH274" s="91"/>
      <c r="AI274" s="91"/>
      <c r="AJ274" s="91"/>
      <c r="AK274" s="91"/>
      <c r="AL274" s="91"/>
      <c r="AM274" s="91"/>
      <c r="AN274" s="91"/>
      <c r="AO274" s="91"/>
      <c r="AP274" s="91"/>
      <c r="AQ274" s="91"/>
      <c r="AR274" s="91"/>
      <c r="AS274" s="91"/>
      <c r="AT274" s="91"/>
      <c r="AU274" s="91"/>
      <c r="AV274" s="91"/>
      <c r="AW274" s="91"/>
      <c r="AX274" s="91"/>
      <c r="AY274" s="91"/>
      <c r="AZ274" s="91"/>
      <c r="BA274" s="91"/>
      <c r="BB274" s="91"/>
      <c r="BC274" s="91"/>
      <c r="BD274" s="91"/>
    </row>
    <row r="275" spans="1:56" s="92" customFormat="1" ht="13.8">
      <c r="A275" s="91"/>
      <c r="B275" s="91"/>
      <c r="C275" s="91"/>
      <c r="D275" s="91"/>
      <c r="E275" s="91"/>
      <c r="F275" s="91"/>
      <c r="G275" s="91"/>
      <c r="H275" s="91"/>
      <c r="I275" s="91"/>
      <c r="J275" s="91"/>
      <c r="K275" s="91"/>
      <c r="L275" s="91"/>
      <c r="M275" s="91"/>
      <c r="N275" s="91"/>
      <c r="O275" s="91"/>
      <c r="P275" s="91"/>
      <c r="Q275" s="91"/>
      <c r="R275" s="247"/>
      <c r="S275" s="247"/>
      <c r="T275" s="247"/>
      <c r="U275" s="247"/>
      <c r="V275" s="247"/>
      <c r="W275" s="247"/>
      <c r="X275" s="91"/>
      <c r="Y275" s="91"/>
      <c r="Z275" s="91"/>
      <c r="AA275" s="309"/>
      <c r="AB275" s="309"/>
      <c r="AC275" s="309"/>
      <c r="AD275" s="309"/>
      <c r="AE275" s="91"/>
      <c r="AF275" s="91"/>
      <c r="AG275" s="91"/>
      <c r="AH275" s="91"/>
      <c r="AI275" s="91"/>
      <c r="AJ275" s="91"/>
      <c r="AK275" s="91"/>
      <c r="AL275" s="91"/>
      <c r="AM275" s="91"/>
      <c r="AN275" s="91"/>
      <c r="AO275" s="91"/>
      <c r="AP275" s="91"/>
      <c r="AQ275" s="91"/>
      <c r="AR275" s="91"/>
      <c r="AS275" s="91"/>
      <c r="AT275" s="91"/>
      <c r="AU275" s="91"/>
      <c r="AV275" s="91"/>
      <c r="AW275" s="91"/>
      <c r="AX275" s="91"/>
      <c r="AY275" s="91"/>
      <c r="AZ275" s="91"/>
      <c r="BA275" s="91"/>
      <c r="BB275" s="91"/>
      <c r="BC275" s="91"/>
      <c r="BD275" s="91"/>
    </row>
    <row r="276" spans="1:56" s="92" customFormat="1" ht="13.8">
      <c r="A276" s="91"/>
      <c r="B276" s="91"/>
      <c r="C276" s="91"/>
      <c r="D276" s="91"/>
      <c r="E276" s="91"/>
      <c r="F276" s="91"/>
      <c r="G276" s="91"/>
      <c r="H276" s="91"/>
      <c r="I276" s="91"/>
      <c r="J276" s="91"/>
      <c r="K276" s="91"/>
      <c r="L276" s="91"/>
      <c r="M276" s="91"/>
      <c r="N276" s="91"/>
      <c r="O276" s="91"/>
      <c r="P276" s="91"/>
      <c r="Q276" s="91"/>
      <c r="R276" s="247"/>
      <c r="S276" s="247"/>
      <c r="T276" s="247"/>
      <c r="U276" s="247"/>
      <c r="V276" s="247"/>
      <c r="W276" s="247"/>
      <c r="X276" s="91"/>
      <c r="Y276" s="91"/>
      <c r="Z276" s="91"/>
      <c r="AA276" s="309"/>
      <c r="AB276" s="309"/>
      <c r="AC276" s="309"/>
      <c r="AD276" s="309"/>
      <c r="AE276" s="91"/>
      <c r="AF276" s="91"/>
      <c r="AG276" s="91"/>
      <c r="AH276" s="91"/>
      <c r="AI276" s="91"/>
      <c r="AJ276" s="91"/>
      <c r="AK276" s="91"/>
      <c r="AL276" s="91"/>
      <c r="AM276" s="91"/>
      <c r="AN276" s="91"/>
      <c r="AO276" s="91"/>
      <c r="AP276" s="91"/>
      <c r="AQ276" s="91"/>
      <c r="AR276" s="91"/>
      <c r="AS276" s="91"/>
      <c r="AT276" s="91"/>
      <c r="AU276" s="91"/>
      <c r="AV276" s="91"/>
      <c r="AW276" s="91"/>
      <c r="AX276" s="91"/>
      <c r="AY276" s="91"/>
      <c r="AZ276" s="91"/>
      <c r="BA276" s="91"/>
      <c r="BB276" s="91"/>
      <c r="BC276" s="91"/>
      <c r="BD276" s="91"/>
    </row>
    <row r="277" spans="1:56" s="92" customFormat="1" ht="13.8">
      <c r="A277" s="91"/>
      <c r="B277" s="91"/>
      <c r="C277" s="91"/>
      <c r="D277" s="91"/>
      <c r="E277" s="91"/>
      <c r="F277" s="91"/>
      <c r="G277" s="91"/>
      <c r="H277" s="91"/>
      <c r="I277" s="91"/>
      <c r="J277" s="91"/>
      <c r="K277" s="91"/>
      <c r="L277" s="91"/>
      <c r="M277" s="91"/>
      <c r="N277" s="91"/>
      <c r="O277" s="91"/>
      <c r="P277" s="91"/>
      <c r="Q277" s="91"/>
      <c r="R277" s="247"/>
      <c r="S277" s="247"/>
      <c r="T277" s="247"/>
      <c r="U277" s="247"/>
      <c r="V277" s="247"/>
      <c r="W277" s="247"/>
      <c r="X277" s="91"/>
      <c r="Y277" s="91"/>
      <c r="Z277" s="91"/>
      <c r="AA277" s="309"/>
      <c r="AB277" s="309"/>
      <c r="AC277" s="309"/>
      <c r="AD277" s="309"/>
      <c r="AE277" s="91"/>
      <c r="AF277" s="91"/>
      <c r="AG277" s="91"/>
      <c r="AH277" s="91"/>
      <c r="AI277" s="91"/>
      <c r="AJ277" s="91"/>
      <c r="AK277" s="91"/>
      <c r="AL277" s="91"/>
      <c r="AM277" s="91"/>
      <c r="AN277" s="91"/>
      <c r="AO277" s="91"/>
      <c r="AP277" s="91"/>
      <c r="AQ277" s="91"/>
      <c r="AR277" s="91"/>
      <c r="AS277" s="91"/>
      <c r="AT277" s="91"/>
      <c r="AU277" s="91"/>
      <c r="AV277" s="91"/>
      <c r="AW277" s="91"/>
      <c r="AX277" s="91"/>
      <c r="AY277" s="91"/>
      <c r="AZ277" s="91"/>
      <c r="BA277" s="91"/>
      <c r="BB277" s="91"/>
      <c r="BC277" s="91"/>
      <c r="BD277" s="91"/>
    </row>
    <row r="278" spans="1:56" s="92" customFormat="1" ht="13.8">
      <c r="A278" s="91"/>
      <c r="B278" s="91"/>
      <c r="C278" s="91"/>
      <c r="D278" s="91"/>
      <c r="E278" s="91"/>
      <c r="F278" s="91"/>
      <c r="G278" s="91"/>
      <c r="H278" s="91"/>
      <c r="I278" s="91"/>
      <c r="J278" s="91"/>
      <c r="K278" s="91"/>
      <c r="L278" s="91"/>
      <c r="M278" s="91"/>
      <c r="N278" s="91"/>
      <c r="O278" s="91"/>
      <c r="P278" s="91"/>
      <c r="Q278" s="91"/>
      <c r="R278" s="247"/>
      <c r="S278" s="247"/>
      <c r="T278" s="247"/>
      <c r="U278" s="247"/>
      <c r="V278" s="247"/>
      <c r="W278" s="247"/>
      <c r="X278" s="91"/>
      <c r="Y278" s="91"/>
      <c r="Z278" s="91"/>
      <c r="AA278" s="309"/>
      <c r="AB278" s="309"/>
      <c r="AC278" s="309"/>
      <c r="AD278" s="309"/>
      <c r="AE278" s="91"/>
      <c r="AF278" s="91"/>
      <c r="AG278" s="91"/>
      <c r="AH278" s="91"/>
      <c r="AI278" s="91"/>
      <c r="AJ278" s="91"/>
      <c r="AK278" s="91"/>
      <c r="AL278" s="91"/>
      <c r="AM278" s="91"/>
      <c r="AN278" s="91"/>
      <c r="AO278" s="91"/>
      <c r="AP278" s="91"/>
      <c r="AQ278" s="91"/>
      <c r="AR278" s="91"/>
      <c r="AS278" s="91"/>
      <c r="AT278" s="91"/>
      <c r="AU278" s="91"/>
      <c r="AV278" s="91"/>
      <c r="AW278" s="91"/>
      <c r="AX278" s="91"/>
      <c r="AY278" s="91"/>
      <c r="AZ278" s="91"/>
      <c r="BA278" s="91"/>
      <c r="BB278" s="91"/>
      <c r="BC278" s="91"/>
      <c r="BD278" s="91"/>
    </row>
    <row r="279" spans="1:56" s="92" customFormat="1" ht="13.8">
      <c r="A279" s="91"/>
      <c r="B279" s="91"/>
      <c r="C279" s="91"/>
      <c r="D279" s="91"/>
      <c r="E279" s="91"/>
      <c r="F279" s="91"/>
      <c r="G279" s="91"/>
      <c r="H279" s="91"/>
      <c r="I279" s="91"/>
      <c r="J279" s="91"/>
      <c r="K279" s="91"/>
      <c r="L279" s="91"/>
      <c r="M279" s="91"/>
      <c r="N279" s="91"/>
      <c r="O279" s="91"/>
      <c r="P279" s="91"/>
      <c r="Q279" s="91"/>
      <c r="R279" s="247"/>
      <c r="S279" s="247"/>
      <c r="T279" s="247"/>
      <c r="U279" s="247"/>
      <c r="V279" s="247"/>
      <c r="W279" s="247"/>
      <c r="X279" s="91"/>
      <c r="Y279" s="91"/>
      <c r="Z279" s="91"/>
      <c r="AA279" s="309"/>
      <c r="AB279" s="309"/>
      <c r="AC279" s="309"/>
      <c r="AD279" s="309"/>
      <c r="AE279" s="91"/>
      <c r="AF279" s="91"/>
      <c r="AG279" s="91"/>
      <c r="AH279" s="91"/>
      <c r="AI279" s="91"/>
      <c r="AJ279" s="91"/>
      <c r="AK279" s="91"/>
      <c r="AL279" s="91"/>
      <c r="AM279" s="91"/>
      <c r="AN279" s="91"/>
      <c r="AO279" s="91"/>
      <c r="AP279" s="91"/>
      <c r="AQ279" s="91"/>
      <c r="AR279" s="91"/>
      <c r="AS279" s="91"/>
      <c r="AT279" s="91"/>
      <c r="AU279" s="91"/>
      <c r="AV279" s="91"/>
      <c r="AW279" s="91"/>
      <c r="AX279" s="91"/>
      <c r="AY279" s="91"/>
      <c r="AZ279" s="91"/>
      <c r="BA279" s="91"/>
      <c r="BB279" s="91"/>
      <c r="BC279" s="91"/>
      <c r="BD279" s="91"/>
    </row>
    <row r="280" spans="1:56" s="92" customFormat="1" ht="13.8">
      <c r="A280" s="91"/>
      <c r="B280" s="91"/>
      <c r="C280" s="91"/>
      <c r="D280" s="91"/>
      <c r="E280" s="91"/>
      <c r="F280" s="91"/>
      <c r="G280" s="91"/>
      <c r="H280" s="91"/>
      <c r="I280" s="91"/>
      <c r="J280" s="91"/>
      <c r="K280" s="91"/>
      <c r="L280" s="91"/>
      <c r="M280" s="91"/>
      <c r="N280" s="91"/>
      <c r="O280" s="91"/>
      <c r="P280" s="91"/>
      <c r="Q280" s="91"/>
      <c r="R280" s="247"/>
      <c r="S280" s="247"/>
      <c r="T280" s="247"/>
      <c r="U280" s="247"/>
      <c r="V280" s="247"/>
      <c r="W280" s="247"/>
      <c r="X280" s="91"/>
      <c r="Y280" s="91"/>
      <c r="Z280" s="91"/>
      <c r="AA280" s="309"/>
      <c r="AB280" s="309"/>
      <c r="AC280" s="309"/>
      <c r="AD280" s="309"/>
      <c r="AE280" s="91"/>
      <c r="AF280" s="91"/>
      <c r="AG280" s="91"/>
      <c r="AH280" s="91"/>
      <c r="AI280" s="91"/>
      <c r="AJ280" s="91"/>
      <c r="AK280" s="91"/>
      <c r="AL280" s="91"/>
      <c r="AM280" s="91"/>
      <c r="AN280" s="91"/>
      <c r="AO280" s="91"/>
      <c r="AP280" s="91"/>
      <c r="AQ280" s="91"/>
      <c r="AR280" s="91"/>
      <c r="AS280" s="91"/>
      <c r="AT280" s="91"/>
      <c r="AU280" s="91"/>
      <c r="AV280" s="91"/>
      <c r="AW280" s="91"/>
      <c r="AX280" s="91"/>
      <c r="AY280" s="91"/>
      <c r="AZ280" s="91"/>
      <c r="BA280" s="91"/>
      <c r="BB280" s="91"/>
      <c r="BC280" s="91"/>
      <c r="BD280" s="91"/>
    </row>
    <row r="281" spans="1:56" s="92" customFormat="1" ht="13.8">
      <c r="A281" s="91"/>
      <c r="B281" s="91"/>
      <c r="C281" s="91"/>
      <c r="D281" s="91"/>
      <c r="E281" s="91"/>
      <c r="F281" s="91"/>
      <c r="G281" s="91"/>
      <c r="H281" s="91"/>
      <c r="I281" s="91"/>
      <c r="J281" s="91"/>
      <c r="K281" s="91"/>
      <c r="L281" s="91"/>
      <c r="M281" s="91"/>
      <c r="N281" s="91"/>
      <c r="O281" s="91"/>
      <c r="P281" s="91"/>
      <c r="Q281" s="91"/>
      <c r="R281" s="247"/>
      <c r="S281" s="247"/>
      <c r="T281" s="247"/>
      <c r="U281" s="247"/>
      <c r="V281" s="247"/>
      <c r="W281" s="247"/>
      <c r="X281" s="91"/>
      <c r="Y281" s="91"/>
      <c r="Z281" s="91"/>
      <c r="AA281" s="309"/>
      <c r="AB281" s="309"/>
      <c r="AC281" s="309"/>
      <c r="AD281" s="309"/>
      <c r="AE281" s="91"/>
      <c r="AF281" s="91"/>
      <c r="AG281" s="91"/>
      <c r="AH281" s="91"/>
      <c r="AI281" s="91"/>
      <c r="AJ281" s="91"/>
      <c r="AK281" s="91"/>
      <c r="AL281" s="91"/>
      <c r="AM281" s="91"/>
      <c r="AN281" s="91"/>
      <c r="AO281" s="91"/>
      <c r="AP281" s="91"/>
      <c r="AQ281" s="91"/>
      <c r="AR281" s="91"/>
      <c r="AS281" s="91"/>
      <c r="AT281" s="91"/>
      <c r="AU281" s="91"/>
      <c r="AV281" s="91"/>
      <c r="AW281" s="91"/>
      <c r="AX281" s="91"/>
      <c r="AY281" s="91"/>
      <c r="AZ281" s="91"/>
      <c r="BA281" s="91"/>
      <c r="BB281" s="91"/>
      <c r="BC281" s="91"/>
      <c r="BD281" s="91"/>
    </row>
    <row r="282" spans="1:56" s="92" customFormat="1" ht="13.8">
      <c r="A282" s="91"/>
      <c r="B282" s="91"/>
      <c r="C282" s="91"/>
      <c r="D282" s="91"/>
      <c r="E282" s="91"/>
      <c r="F282" s="91"/>
      <c r="G282" s="91"/>
      <c r="H282" s="91"/>
      <c r="I282" s="91"/>
      <c r="J282" s="91"/>
      <c r="K282" s="91"/>
      <c r="L282" s="91"/>
      <c r="M282" s="91"/>
      <c r="N282" s="91"/>
      <c r="O282" s="91"/>
      <c r="P282" s="91"/>
      <c r="Q282" s="91"/>
      <c r="R282" s="247"/>
      <c r="S282" s="247"/>
      <c r="T282" s="247"/>
      <c r="U282" s="247"/>
      <c r="V282" s="247"/>
      <c r="W282" s="247"/>
      <c r="X282" s="91"/>
      <c r="Y282" s="91"/>
      <c r="Z282" s="91"/>
      <c r="AA282" s="309"/>
      <c r="AB282" s="309"/>
      <c r="AC282" s="309"/>
      <c r="AD282" s="309"/>
      <c r="AE282" s="91"/>
      <c r="AF282" s="91"/>
      <c r="AG282" s="91"/>
      <c r="AH282" s="91"/>
      <c r="AI282" s="91"/>
      <c r="AJ282" s="91"/>
      <c r="AK282" s="91"/>
      <c r="AL282" s="91"/>
      <c r="AM282" s="91"/>
      <c r="AN282" s="91"/>
      <c r="AO282" s="91"/>
      <c r="AP282" s="91"/>
      <c r="AQ282" s="91"/>
      <c r="AR282" s="91"/>
      <c r="AS282" s="91"/>
      <c r="AT282" s="91"/>
      <c r="AU282" s="91"/>
      <c r="AV282" s="91"/>
      <c r="AW282" s="91"/>
      <c r="AX282" s="91"/>
      <c r="AY282" s="91"/>
      <c r="AZ282" s="91"/>
      <c r="BA282" s="91"/>
      <c r="BB282" s="91"/>
      <c r="BC282" s="91"/>
      <c r="BD282" s="91"/>
    </row>
    <row r="283" spans="1:56" s="92" customFormat="1" ht="13.8">
      <c r="A283" s="91"/>
      <c r="B283" s="91"/>
      <c r="C283" s="91"/>
      <c r="D283" s="91"/>
      <c r="E283" s="91"/>
      <c r="F283" s="91"/>
      <c r="G283" s="91"/>
      <c r="H283" s="91"/>
      <c r="I283" s="91"/>
      <c r="J283" s="91"/>
      <c r="K283" s="91"/>
      <c r="L283" s="91"/>
      <c r="M283" s="91"/>
      <c r="N283" s="91"/>
      <c r="O283" s="91"/>
      <c r="P283" s="91"/>
      <c r="Q283" s="91"/>
      <c r="R283" s="247"/>
      <c r="S283" s="247"/>
      <c r="T283" s="247"/>
      <c r="U283" s="247"/>
      <c r="V283" s="247"/>
      <c r="W283" s="247"/>
      <c r="X283" s="91"/>
      <c r="Y283" s="91"/>
      <c r="Z283" s="91"/>
      <c r="AA283" s="309"/>
      <c r="AB283" s="309"/>
      <c r="AC283" s="309"/>
      <c r="AD283" s="309"/>
      <c r="AE283" s="91"/>
      <c r="AF283" s="91"/>
      <c r="AG283" s="91"/>
      <c r="AH283" s="91"/>
      <c r="AI283" s="91"/>
      <c r="AJ283" s="91"/>
      <c r="AK283" s="91"/>
      <c r="AL283" s="91"/>
      <c r="AM283" s="91"/>
      <c r="AN283" s="91"/>
      <c r="AO283" s="91"/>
      <c r="AP283" s="91"/>
      <c r="AQ283" s="91"/>
      <c r="AR283" s="91"/>
      <c r="AS283" s="91"/>
      <c r="AT283" s="91"/>
      <c r="AU283" s="91"/>
      <c r="AV283" s="91"/>
      <c r="AW283" s="91"/>
      <c r="AX283" s="91"/>
      <c r="AY283" s="91"/>
      <c r="AZ283" s="91"/>
      <c r="BA283" s="91"/>
      <c r="BB283" s="91"/>
      <c r="BC283" s="91"/>
      <c r="BD283" s="91"/>
    </row>
    <row r="284" spans="1:56" s="92" customFormat="1" ht="13.8">
      <c r="A284" s="91"/>
      <c r="B284" s="91"/>
      <c r="C284" s="91"/>
      <c r="D284" s="91"/>
      <c r="E284" s="91"/>
      <c r="F284" s="91"/>
      <c r="G284" s="91"/>
      <c r="H284" s="91"/>
      <c r="I284" s="91"/>
      <c r="J284" s="91"/>
      <c r="K284" s="91"/>
      <c r="L284" s="91"/>
      <c r="M284" s="91"/>
      <c r="N284" s="91"/>
      <c r="O284" s="91"/>
      <c r="P284" s="91"/>
      <c r="Q284" s="91"/>
      <c r="R284" s="247"/>
      <c r="S284" s="247"/>
      <c r="T284" s="247"/>
      <c r="U284" s="247"/>
      <c r="V284" s="247"/>
      <c r="W284" s="247"/>
      <c r="X284" s="91"/>
      <c r="Y284" s="91"/>
      <c r="Z284" s="91"/>
      <c r="AA284" s="309"/>
      <c r="AB284" s="309"/>
      <c r="AC284" s="309"/>
      <c r="AD284" s="309"/>
      <c r="AE284" s="91"/>
      <c r="AF284" s="91"/>
      <c r="AG284" s="91"/>
      <c r="AH284" s="91"/>
      <c r="AI284" s="91"/>
      <c r="AJ284" s="91"/>
      <c r="AK284" s="91"/>
      <c r="AL284" s="91"/>
      <c r="AM284" s="91"/>
      <c r="AN284" s="91"/>
      <c r="AO284" s="91"/>
      <c r="AP284" s="91"/>
      <c r="AQ284" s="91"/>
      <c r="AR284" s="91"/>
      <c r="AS284" s="91"/>
      <c r="AT284" s="91"/>
      <c r="AU284" s="91"/>
      <c r="AV284" s="91"/>
      <c r="AW284" s="91"/>
      <c r="AX284" s="91"/>
      <c r="AY284" s="91"/>
      <c r="AZ284" s="91"/>
      <c r="BA284" s="91"/>
      <c r="BB284" s="91"/>
      <c r="BC284" s="91"/>
      <c r="BD284" s="91"/>
    </row>
    <row r="285" spans="1:56" s="92" customFormat="1" ht="13.8">
      <c r="A285" s="91"/>
      <c r="B285" s="91"/>
      <c r="C285" s="91"/>
      <c r="D285" s="91"/>
      <c r="E285" s="91"/>
      <c r="F285" s="91"/>
      <c r="G285" s="91"/>
      <c r="H285" s="91"/>
      <c r="I285" s="91"/>
      <c r="J285" s="91"/>
      <c r="K285" s="91"/>
      <c r="L285" s="91"/>
      <c r="M285" s="91"/>
      <c r="N285" s="91"/>
      <c r="O285" s="91"/>
      <c r="P285" s="91"/>
      <c r="Q285" s="91"/>
      <c r="R285" s="247"/>
      <c r="S285" s="247"/>
      <c r="T285" s="247"/>
      <c r="U285" s="247"/>
      <c r="V285" s="247"/>
      <c r="W285" s="247"/>
      <c r="X285" s="91"/>
      <c r="Y285" s="91"/>
      <c r="Z285" s="91"/>
      <c r="AA285" s="309"/>
      <c r="AB285" s="309"/>
      <c r="AC285" s="309"/>
      <c r="AD285" s="309"/>
      <c r="AE285" s="91"/>
      <c r="AF285" s="91"/>
      <c r="AG285" s="91"/>
      <c r="AH285" s="91"/>
      <c r="AI285" s="91"/>
      <c r="AJ285" s="91"/>
      <c r="AK285" s="91"/>
      <c r="AL285" s="91"/>
      <c r="AM285" s="91"/>
      <c r="AN285" s="91"/>
      <c r="AO285" s="91"/>
      <c r="AP285" s="91"/>
      <c r="AQ285" s="91"/>
      <c r="AR285" s="91"/>
      <c r="AS285" s="91"/>
      <c r="AT285" s="91"/>
      <c r="AU285" s="91"/>
      <c r="AV285" s="91"/>
      <c r="AW285" s="91"/>
      <c r="AX285" s="91"/>
      <c r="AY285" s="91"/>
      <c r="AZ285" s="91"/>
      <c r="BA285" s="91"/>
      <c r="BB285" s="91"/>
      <c r="BC285" s="91"/>
      <c r="BD285" s="91"/>
    </row>
    <row r="286" spans="1:56" s="92" customFormat="1" ht="13.8">
      <c r="A286" s="91"/>
      <c r="B286" s="91"/>
      <c r="C286" s="91"/>
      <c r="D286" s="91"/>
      <c r="E286" s="91"/>
      <c r="F286" s="91"/>
      <c r="G286" s="91"/>
      <c r="H286" s="91"/>
      <c r="I286" s="91"/>
      <c r="J286" s="91"/>
      <c r="K286" s="91"/>
      <c r="L286" s="91"/>
      <c r="M286" s="91"/>
      <c r="N286" s="91"/>
      <c r="O286" s="91"/>
      <c r="P286" s="91"/>
      <c r="Q286" s="91"/>
      <c r="R286" s="247"/>
      <c r="S286" s="247"/>
      <c r="T286" s="247"/>
      <c r="U286" s="247"/>
      <c r="V286" s="247"/>
      <c r="W286" s="247"/>
      <c r="X286" s="91"/>
      <c r="Y286" s="91"/>
      <c r="Z286" s="91"/>
      <c r="AA286" s="309"/>
      <c r="AB286" s="309"/>
      <c r="AC286" s="309"/>
      <c r="AD286" s="309"/>
      <c r="AE286" s="91"/>
      <c r="AF286" s="91"/>
      <c r="AG286" s="91"/>
      <c r="AH286" s="91"/>
      <c r="AI286" s="91"/>
      <c r="AJ286" s="91"/>
      <c r="AK286" s="91"/>
      <c r="AL286" s="91"/>
      <c r="AM286" s="91"/>
      <c r="AN286" s="91"/>
      <c r="AO286" s="91"/>
      <c r="AP286" s="91"/>
      <c r="AQ286" s="91"/>
      <c r="AR286" s="91"/>
      <c r="AS286" s="91"/>
      <c r="AT286" s="91"/>
      <c r="AU286" s="91"/>
      <c r="AV286" s="91"/>
      <c r="AW286" s="91"/>
      <c r="AX286" s="91"/>
      <c r="AY286" s="91"/>
      <c r="AZ286" s="91"/>
      <c r="BA286" s="91"/>
      <c r="BB286" s="91"/>
      <c r="BC286" s="91"/>
      <c r="BD286" s="91"/>
    </row>
    <row r="287" spans="1:56" s="92" customFormat="1" ht="13.8">
      <c r="A287" s="91"/>
      <c r="B287" s="91"/>
      <c r="C287" s="91"/>
      <c r="D287" s="91"/>
      <c r="E287" s="91"/>
      <c r="F287" s="91"/>
      <c r="G287" s="91"/>
      <c r="H287" s="91"/>
      <c r="I287" s="91"/>
      <c r="J287" s="91"/>
      <c r="K287" s="91"/>
      <c r="L287" s="91"/>
      <c r="M287" s="91"/>
      <c r="N287" s="91"/>
      <c r="O287" s="91"/>
      <c r="P287" s="91"/>
      <c r="Q287" s="91"/>
      <c r="R287" s="247"/>
      <c r="S287" s="247"/>
      <c r="T287" s="247"/>
      <c r="U287" s="247"/>
      <c r="V287" s="247"/>
      <c r="W287" s="247"/>
      <c r="X287" s="91"/>
      <c r="Y287" s="91"/>
      <c r="Z287" s="91"/>
      <c r="AA287" s="309"/>
      <c r="AB287" s="309"/>
      <c r="AC287" s="309"/>
      <c r="AD287" s="309"/>
      <c r="AE287" s="91"/>
      <c r="AF287" s="91"/>
      <c r="AG287" s="91"/>
      <c r="AH287" s="91"/>
      <c r="AI287" s="91"/>
      <c r="AJ287" s="91"/>
      <c r="AK287" s="91"/>
      <c r="AL287" s="91"/>
      <c r="AM287" s="91"/>
      <c r="AN287" s="91"/>
      <c r="AO287" s="91"/>
      <c r="AP287" s="91"/>
      <c r="AQ287" s="91"/>
      <c r="AR287" s="91"/>
      <c r="AS287" s="91"/>
      <c r="AT287" s="91"/>
      <c r="AU287" s="91"/>
      <c r="AV287" s="91"/>
      <c r="AW287" s="91"/>
      <c r="AX287" s="91"/>
      <c r="AY287" s="91"/>
      <c r="AZ287" s="91"/>
      <c r="BA287" s="91"/>
      <c r="BB287" s="91"/>
      <c r="BC287" s="91"/>
      <c r="BD287" s="91"/>
    </row>
    <row r="288" spans="1:56" s="92" customFormat="1" ht="13.8">
      <c r="A288" s="91"/>
      <c r="B288" s="91"/>
      <c r="C288" s="91"/>
      <c r="D288" s="91"/>
      <c r="E288" s="91"/>
      <c r="F288" s="91"/>
      <c r="G288" s="91"/>
      <c r="H288" s="91"/>
      <c r="I288" s="91"/>
      <c r="J288" s="91"/>
      <c r="K288" s="91"/>
      <c r="L288" s="91"/>
      <c r="M288" s="91"/>
      <c r="N288" s="91"/>
      <c r="O288" s="91"/>
      <c r="P288" s="91"/>
      <c r="Q288" s="91"/>
      <c r="R288" s="247"/>
      <c r="S288" s="247"/>
      <c r="T288" s="247"/>
      <c r="U288" s="247"/>
      <c r="V288" s="247"/>
      <c r="W288" s="247"/>
      <c r="X288" s="91"/>
      <c r="Y288" s="91"/>
      <c r="Z288" s="91"/>
      <c r="AA288" s="309"/>
      <c r="AB288" s="309"/>
      <c r="AC288" s="309"/>
      <c r="AD288" s="309"/>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row>
    <row r="289" spans="1:56" s="92" customFormat="1" ht="13.8">
      <c r="A289" s="91"/>
      <c r="B289" s="91"/>
      <c r="C289" s="91"/>
      <c r="D289" s="91"/>
      <c r="E289" s="91"/>
      <c r="F289" s="91"/>
      <c r="G289" s="91"/>
      <c r="H289" s="91"/>
      <c r="I289" s="91"/>
      <c r="J289" s="91"/>
      <c r="K289" s="91"/>
      <c r="L289" s="91"/>
      <c r="M289" s="91"/>
      <c r="N289" s="91"/>
      <c r="O289" s="91"/>
      <c r="P289" s="91"/>
      <c r="Q289" s="91"/>
      <c r="R289" s="247"/>
      <c r="S289" s="247"/>
      <c r="T289" s="247"/>
      <c r="U289" s="247"/>
      <c r="V289" s="247"/>
      <c r="W289" s="247"/>
      <c r="X289" s="91"/>
      <c r="Y289" s="91"/>
      <c r="Z289" s="91"/>
      <c r="AA289" s="309"/>
      <c r="AB289" s="309"/>
      <c r="AC289" s="309"/>
      <c r="AD289" s="309"/>
      <c r="AE289" s="91"/>
      <c r="AF289" s="91"/>
      <c r="AG289" s="91"/>
      <c r="AH289" s="91"/>
      <c r="AI289" s="91"/>
      <c r="AJ289" s="91"/>
      <c r="AK289" s="91"/>
      <c r="AL289" s="91"/>
      <c r="AM289" s="91"/>
      <c r="AN289" s="91"/>
      <c r="AO289" s="91"/>
      <c r="AP289" s="91"/>
      <c r="AQ289" s="91"/>
      <c r="AR289" s="91"/>
      <c r="AS289" s="91"/>
      <c r="AT289" s="91"/>
      <c r="AU289" s="91"/>
      <c r="AV289" s="91"/>
      <c r="AW289" s="91"/>
      <c r="AX289" s="91"/>
      <c r="AY289" s="91"/>
      <c r="AZ289" s="91"/>
      <c r="BA289" s="91"/>
      <c r="BB289" s="91"/>
      <c r="BC289" s="91"/>
      <c r="BD289" s="91"/>
    </row>
    <row r="290" spans="1:56" s="92" customFormat="1" ht="13.8">
      <c r="A290" s="91"/>
      <c r="B290" s="91"/>
      <c r="C290" s="91"/>
      <c r="D290" s="91"/>
      <c r="E290" s="91"/>
      <c r="F290" s="91"/>
      <c r="G290" s="91"/>
      <c r="H290" s="91"/>
      <c r="I290" s="91"/>
      <c r="J290" s="91"/>
      <c r="K290" s="91"/>
      <c r="L290" s="91"/>
      <c r="M290" s="91"/>
      <c r="N290" s="91"/>
      <c r="O290" s="91"/>
      <c r="P290" s="91"/>
      <c r="Q290" s="91"/>
      <c r="R290" s="247"/>
      <c r="S290" s="247"/>
      <c r="T290" s="247"/>
      <c r="U290" s="247"/>
      <c r="V290" s="247"/>
      <c r="W290" s="247"/>
      <c r="X290" s="91"/>
      <c r="Y290" s="91"/>
      <c r="Z290" s="91"/>
      <c r="AA290" s="309"/>
      <c r="AB290" s="309"/>
      <c r="AC290" s="309"/>
      <c r="AD290" s="309"/>
      <c r="AE290" s="91"/>
      <c r="AF290" s="91"/>
      <c r="AG290" s="91"/>
      <c r="AH290" s="91"/>
      <c r="AI290" s="91"/>
      <c r="AJ290" s="91"/>
      <c r="AK290" s="91"/>
      <c r="AL290" s="91"/>
      <c r="AM290" s="91"/>
      <c r="AN290" s="91"/>
      <c r="AO290" s="91"/>
      <c r="AP290" s="91"/>
      <c r="AQ290" s="91"/>
      <c r="AR290" s="91"/>
      <c r="AS290" s="91"/>
      <c r="AT290" s="91"/>
      <c r="AU290" s="91"/>
      <c r="AV290" s="91"/>
      <c r="AW290" s="91"/>
      <c r="AX290" s="91"/>
      <c r="AY290" s="91"/>
      <c r="AZ290" s="91"/>
      <c r="BA290" s="91"/>
      <c r="BB290" s="91"/>
      <c r="BC290" s="91"/>
      <c r="BD290" s="91"/>
    </row>
    <row r="291" spans="1:56" s="92" customFormat="1" ht="13.8">
      <c r="A291" s="91"/>
      <c r="B291" s="91"/>
      <c r="C291" s="91"/>
      <c r="D291" s="91"/>
      <c r="E291" s="91"/>
      <c r="F291" s="91"/>
      <c r="G291" s="91"/>
      <c r="H291" s="91"/>
      <c r="I291" s="91"/>
      <c r="J291" s="91"/>
      <c r="K291" s="91"/>
      <c r="L291" s="91"/>
      <c r="M291" s="91"/>
      <c r="N291" s="91"/>
      <c r="O291" s="91"/>
      <c r="P291" s="91"/>
      <c r="Q291" s="91"/>
      <c r="R291" s="247"/>
      <c r="S291" s="247"/>
      <c r="T291" s="247"/>
      <c r="U291" s="247"/>
      <c r="V291" s="247"/>
      <c r="W291" s="247"/>
      <c r="X291" s="91"/>
      <c r="Y291" s="91"/>
      <c r="Z291" s="91"/>
      <c r="AA291" s="309"/>
      <c r="AB291" s="309"/>
      <c r="AC291" s="309"/>
      <c r="AD291" s="309"/>
      <c r="AE291" s="91"/>
      <c r="AF291" s="91"/>
      <c r="AG291" s="91"/>
      <c r="AH291" s="91"/>
      <c r="AI291" s="91"/>
      <c r="AJ291" s="91"/>
      <c r="AK291" s="91"/>
      <c r="AL291" s="91"/>
      <c r="AM291" s="91"/>
      <c r="AN291" s="91"/>
      <c r="AO291" s="91"/>
      <c r="AP291" s="91"/>
      <c r="AQ291" s="91"/>
      <c r="AR291" s="91"/>
      <c r="AS291" s="91"/>
      <c r="AT291" s="91"/>
      <c r="AU291" s="91"/>
      <c r="AV291" s="91"/>
      <c r="AW291" s="91"/>
      <c r="AX291" s="91"/>
      <c r="AY291" s="91"/>
      <c r="AZ291" s="91"/>
      <c r="BA291" s="91"/>
      <c r="BB291" s="91"/>
      <c r="BC291" s="91"/>
      <c r="BD291" s="91"/>
    </row>
    <row r="292" spans="1:56" s="92" customFormat="1" ht="13.8">
      <c r="A292" s="91"/>
      <c r="B292" s="91"/>
      <c r="C292" s="91"/>
      <c r="D292" s="91"/>
      <c r="E292" s="91"/>
      <c r="F292" s="91"/>
      <c r="G292" s="91"/>
      <c r="H292" s="91"/>
      <c r="I292" s="91"/>
      <c r="J292" s="91"/>
      <c r="K292" s="91"/>
      <c r="L292" s="91"/>
      <c r="M292" s="91"/>
      <c r="N292" s="91"/>
      <c r="O292" s="91"/>
      <c r="P292" s="91"/>
      <c r="Q292" s="91"/>
      <c r="R292" s="247"/>
      <c r="S292" s="247"/>
      <c r="T292" s="247"/>
      <c r="U292" s="247"/>
      <c r="V292" s="247"/>
      <c r="W292" s="247"/>
      <c r="X292" s="91"/>
      <c r="Y292" s="91"/>
      <c r="Z292" s="91"/>
      <c r="AA292" s="309"/>
      <c r="AB292" s="309"/>
      <c r="AC292" s="309"/>
      <c r="AD292" s="309"/>
      <c r="AE292" s="91"/>
      <c r="AF292" s="91"/>
      <c r="AG292" s="91"/>
      <c r="AH292" s="91"/>
      <c r="AI292" s="91"/>
      <c r="AJ292" s="91"/>
      <c r="AK292" s="91"/>
      <c r="AL292" s="91"/>
      <c r="AM292" s="91"/>
      <c r="AN292" s="91"/>
      <c r="AO292" s="91"/>
      <c r="AP292" s="91"/>
      <c r="AQ292" s="91"/>
      <c r="AR292" s="91"/>
      <c r="AS292" s="91"/>
      <c r="AT292" s="91"/>
      <c r="AU292" s="91"/>
      <c r="AV292" s="91"/>
      <c r="AW292" s="91"/>
      <c r="AX292" s="91"/>
      <c r="AY292" s="91"/>
      <c r="AZ292" s="91"/>
      <c r="BA292" s="91"/>
      <c r="BB292" s="91"/>
      <c r="BC292" s="91"/>
      <c r="BD292" s="91"/>
    </row>
    <row r="293" spans="1:56" s="92" customFormat="1" ht="13.8">
      <c r="A293" s="91"/>
      <c r="B293" s="91"/>
      <c r="C293" s="91"/>
      <c r="D293" s="91"/>
      <c r="E293" s="91"/>
      <c r="F293" s="91"/>
      <c r="G293" s="91"/>
      <c r="H293" s="91"/>
      <c r="I293" s="91"/>
      <c r="J293" s="91"/>
      <c r="K293" s="91"/>
      <c r="L293" s="91"/>
      <c r="M293" s="91"/>
      <c r="N293" s="91"/>
      <c r="O293" s="91"/>
      <c r="P293" s="91"/>
      <c r="Q293" s="91"/>
      <c r="R293" s="247"/>
      <c r="S293" s="247"/>
      <c r="T293" s="247"/>
      <c r="U293" s="247"/>
      <c r="V293" s="247"/>
      <c r="W293" s="247"/>
      <c r="X293" s="91"/>
      <c r="Y293" s="91"/>
      <c r="Z293" s="91"/>
      <c r="AA293" s="309"/>
      <c r="AB293" s="309"/>
      <c r="AC293" s="309"/>
      <c r="AD293" s="309"/>
      <c r="AE293" s="91"/>
      <c r="AF293" s="91"/>
      <c r="AG293" s="91"/>
      <c r="AH293" s="91"/>
      <c r="AI293" s="91"/>
      <c r="AJ293" s="91"/>
      <c r="AK293" s="91"/>
      <c r="AL293" s="91"/>
      <c r="AM293" s="91"/>
      <c r="AN293" s="91"/>
      <c r="AO293" s="91"/>
      <c r="AP293" s="91"/>
      <c r="AQ293" s="91"/>
      <c r="AR293" s="91"/>
      <c r="AS293" s="91"/>
      <c r="AT293" s="91"/>
      <c r="AU293" s="91"/>
      <c r="AV293" s="91"/>
      <c r="AW293" s="91"/>
      <c r="AX293" s="91"/>
      <c r="AY293" s="91"/>
      <c r="AZ293" s="91"/>
      <c r="BA293" s="91"/>
      <c r="BB293" s="91"/>
      <c r="BC293" s="91"/>
      <c r="BD293" s="91"/>
    </row>
    <row r="294" spans="1:56" s="92" customFormat="1" ht="13.8">
      <c r="A294" s="91"/>
      <c r="B294" s="91"/>
      <c r="C294" s="91"/>
      <c r="D294" s="91"/>
      <c r="E294" s="91"/>
      <c r="F294" s="91"/>
      <c r="G294" s="91"/>
      <c r="H294" s="91"/>
      <c r="I294" s="91"/>
      <c r="J294" s="91"/>
      <c r="K294" s="91"/>
      <c r="L294" s="91"/>
      <c r="M294" s="91"/>
      <c r="N294" s="91"/>
      <c r="O294" s="91"/>
      <c r="P294" s="91"/>
      <c r="Q294" s="91"/>
      <c r="R294" s="247"/>
      <c r="S294" s="247"/>
      <c r="T294" s="247"/>
      <c r="U294" s="247"/>
      <c r="V294" s="247"/>
      <c r="W294" s="247"/>
      <c r="X294" s="91"/>
      <c r="Y294" s="91"/>
      <c r="Z294" s="91"/>
      <c r="AA294" s="309"/>
      <c r="AB294" s="309"/>
      <c r="AC294" s="309"/>
      <c r="AD294" s="309"/>
      <c r="AE294" s="91"/>
      <c r="AF294" s="91"/>
      <c r="AG294" s="91"/>
      <c r="AH294" s="91"/>
      <c r="AI294" s="91"/>
      <c r="AJ294" s="91"/>
      <c r="AK294" s="91"/>
      <c r="AL294" s="91"/>
      <c r="AM294" s="91"/>
      <c r="AN294" s="91"/>
      <c r="AO294" s="91"/>
      <c r="AP294" s="91"/>
      <c r="AQ294" s="91"/>
      <c r="AR294" s="91"/>
      <c r="AS294" s="91"/>
      <c r="AT294" s="91"/>
      <c r="AU294" s="91"/>
      <c r="AV294" s="91"/>
      <c r="AW294" s="91"/>
      <c r="AX294" s="91"/>
      <c r="AY294" s="91"/>
      <c r="AZ294" s="91"/>
      <c r="BA294" s="91"/>
      <c r="BB294" s="91"/>
      <c r="BC294" s="91"/>
      <c r="BD294" s="91"/>
    </row>
    <row r="295" spans="1:56" s="92" customFormat="1" ht="13.8">
      <c r="A295" s="91"/>
      <c r="B295" s="91"/>
      <c r="C295" s="91"/>
      <c r="D295" s="91"/>
      <c r="E295" s="91"/>
      <c r="F295" s="91"/>
      <c r="G295" s="91"/>
      <c r="H295" s="91"/>
      <c r="I295" s="91"/>
      <c r="J295" s="91"/>
      <c r="K295" s="91"/>
      <c r="L295" s="91"/>
      <c r="M295" s="91"/>
      <c r="N295" s="91"/>
      <c r="O295" s="91"/>
      <c r="P295" s="91"/>
      <c r="Q295" s="91"/>
      <c r="R295" s="247"/>
      <c r="S295" s="247"/>
      <c r="T295" s="247"/>
      <c r="U295" s="247"/>
      <c r="V295" s="247"/>
      <c r="W295" s="247"/>
      <c r="X295" s="91"/>
      <c r="Y295" s="91"/>
      <c r="Z295" s="91"/>
      <c r="AA295" s="309"/>
      <c r="AB295" s="309"/>
      <c r="AC295" s="309"/>
      <c r="AD295" s="309"/>
      <c r="AE295" s="91"/>
      <c r="AF295" s="91"/>
      <c r="AG295" s="91"/>
      <c r="AH295" s="91"/>
      <c r="AI295" s="91"/>
      <c r="AJ295" s="91"/>
      <c r="AK295" s="91"/>
      <c r="AL295" s="91"/>
      <c r="AM295" s="91"/>
      <c r="AN295" s="91"/>
      <c r="AO295" s="91"/>
      <c r="AP295" s="91"/>
      <c r="AQ295" s="91"/>
      <c r="AR295" s="91"/>
      <c r="AS295" s="91"/>
      <c r="AT295" s="91"/>
      <c r="AU295" s="91"/>
      <c r="AV295" s="91"/>
      <c r="AW295" s="91"/>
      <c r="AX295" s="91"/>
      <c r="AY295" s="91"/>
      <c r="AZ295" s="91"/>
      <c r="BA295" s="91"/>
      <c r="BB295" s="91"/>
      <c r="BC295" s="91"/>
      <c r="BD295" s="91"/>
    </row>
    <row r="296" spans="1:56" s="92" customFormat="1" ht="13.8">
      <c r="A296" s="91"/>
      <c r="B296" s="91"/>
      <c r="C296" s="91"/>
      <c r="D296" s="91"/>
      <c r="E296" s="91"/>
      <c r="F296" s="91"/>
      <c r="G296" s="91"/>
      <c r="H296" s="91"/>
      <c r="I296" s="91"/>
      <c r="J296" s="91"/>
      <c r="K296" s="91"/>
      <c r="L296" s="91"/>
      <c r="M296" s="91"/>
      <c r="N296" s="91"/>
      <c r="O296" s="91"/>
      <c r="P296" s="91"/>
      <c r="Q296" s="91"/>
      <c r="R296" s="247"/>
      <c r="S296" s="247"/>
      <c r="T296" s="247"/>
      <c r="U296" s="247"/>
      <c r="V296" s="247"/>
      <c r="W296" s="247"/>
      <c r="X296" s="91"/>
      <c r="Y296" s="91"/>
      <c r="Z296" s="91"/>
      <c r="AA296" s="309"/>
      <c r="AB296" s="309"/>
      <c r="AC296" s="309"/>
      <c r="AD296" s="309"/>
      <c r="AE296" s="91"/>
      <c r="AF296" s="91"/>
      <c r="AG296" s="91"/>
      <c r="AH296" s="91"/>
      <c r="AI296" s="91"/>
      <c r="AJ296" s="91"/>
      <c r="AK296" s="91"/>
      <c r="AL296" s="91"/>
      <c r="AM296" s="91"/>
      <c r="AN296" s="91"/>
      <c r="AO296" s="91"/>
      <c r="AP296" s="91"/>
      <c r="AQ296" s="91"/>
      <c r="AR296" s="91"/>
      <c r="AS296" s="91"/>
      <c r="AT296" s="91"/>
      <c r="AU296" s="91"/>
      <c r="AV296" s="91"/>
      <c r="AW296" s="91"/>
      <c r="AX296" s="91"/>
      <c r="AY296" s="91"/>
      <c r="AZ296" s="91"/>
      <c r="BA296" s="91"/>
      <c r="BB296" s="91"/>
      <c r="BC296" s="91"/>
      <c r="BD296" s="91"/>
    </row>
    <row r="297" spans="1:56" s="92" customFormat="1" ht="13.8">
      <c r="A297" s="91"/>
      <c r="B297" s="91"/>
      <c r="C297" s="91"/>
      <c r="D297" s="91"/>
      <c r="E297" s="91"/>
      <c r="F297" s="91"/>
      <c r="G297" s="91"/>
      <c r="H297" s="91"/>
      <c r="I297" s="91"/>
      <c r="J297" s="91"/>
      <c r="K297" s="91"/>
      <c r="L297" s="91"/>
      <c r="M297" s="91"/>
      <c r="N297" s="91"/>
      <c r="O297" s="91"/>
      <c r="P297" s="91"/>
      <c r="Q297" s="91"/>
      <c r="R297" s="247"/>
      <c r="S297" s="247"/>
      <c r="T297" s="247"/>
      <c r="U297" s="247"/>
      <c r="V297" s="247"/>
      <c r="W297" s="247"/>
      <c r="X297" s="91"/>
      <c r="Y297" s="91"/>
      <c r="Z297" s="91"/>
      <c r="AA297" s="309"/>
      <c r="AB297" s="309"/>
      <c r="AC297" s="309"/>
      <c r="AD297" s="309"/>
      <c r="AE297" s="91"/>
      <c r="AF297" s="91"/>
      <c r="AG297" s="91"/>
      <c r="AH297" s="91"/>
      <c r="AI297" s="91"/>
      <c r="AJ297" s="91"/>
      <c r="AK297" s="91"/>
      <c r="AL297" s="91"/>
      <c r="AM297" s="91"/>
      <c r="AN297" s="91"/>
      <c r="AO297" s="91"/>
      <c r="AP297" s="91"/>
      <c r="AQ297" s="91"/>
      <c r="AR297" s="91"/>
      <c r="AS297" s="91"/>
      <c r="AT297" s="91"/>
      <c r="AU297" s="91"/>
      <c r="AV297" s="91"/>
      <c r="AW297" s="91"/>
      <c r="AX297" s="91"/>
      <c r="AY297" s="91"/>
      <c r="AZ297" s="91"/>
      <c r="BA297" s="91"/>
      <c r="BB297" s="91"/>
      <c r="BC297" s="91"/>
      <c r="BD297" s="91"/>
    </row>
    <row r="298" spans="1:56" s="92" customFormat="1" ht="13.8">
      <c r="A298" s="91"/>
      <c r="B298" s="91"/>
      <c r="C298" s="91"/>
      <c r="D298" s="91"/>
      <c r="E298" s="91"/>
      <c r="F298" s="91"/>
      <c r="G298" s="91"/>
      <c r="H298" s="91"/>
      <c r="I298" s="91"/>
      <c r="J298" s="91"/>
      <c r="K298" s="91"/>
      <c r="L298" s="91"/>
      <c r="M298" s="91"/>
      <c r="N298" s="91"/>
      <c r="O298" s="91"/>
      <c r="P298" s="91"/>
      <c r="Q298" s="91"/>
      <c r="R298" s="247"/>
      <c r="S298" s="247"/>
      <c r="T298" s="247"/>
      <c r="U298" s="247"/>
      <c r="V298" s="247"/>
      <c r="W298" s="247"/>
      <c r="X298" s="91"/>
      <c r="Y298" s="91"/>
      <c r="Z298" s="91"/>
      <c r="AA298" s="309"/>
      <c r="AB298" s="309"/>
      <c r="AC298" s="309"/>
      <c r="AD298" s="309"/>
      <c r="AE298" s="91"/>
      <c r="AF298" s="91"/>
      <c r="AG298" s="91"/>
      <c r="AH298" s="91"/>
      <c r="AI298" s="91"/>
      <c r="AJ298" s="91"/>
      <c r="AK298" s="91"/>
      <c r="AL298" s="91"/>
      <c r="AM298" s="91"/>
      <c r="AN298" s="91"/>
      <c r="AO298" s="91"/>
      <c r="AP298" s="91"/>
      <c r="AQ298" s="91"/>
      <c r="AR298" s="91"/>
      <c r="AS298" s="91"/>
      <c r="AT298" s="91"/>
      <c r="AU298" s="91"/>
      <c r="AV298" s="91"/>
      <c r="AW298" s="91"/>
      <c r="AX298" s="91"/>
      <c r="AY298" s="91"/>
      <c r="AZ298" s="91"/>
      <c r="BA298" s="91"/>
      <c r="BB298" s="91"/>
      <c r="BC298" s="91"/>
      <c r="BD298" s="91"/>
    </row>
    <row r="299" spans="1:56" s="92" customFormat="1" ht="13.8">
      <c r="A299" s="91"/>
      <c r="B299" s="91"/>
      <c r="C299" s="91"/>
      <c r="D299" s="91"/>
      <c r="E299" s="91"/>
      <c r="F299" s="91"/>
      <c r="G299" s="91"/>
      <c r="H299" s="91"/>
      <c r="I299" s="91"/>
      <c r="J299" s="91"/>
      <c r="K299" s="91"/>
      <c r="L299" s="91"/>
      <c r="M299" s="91"/>
      <c r="N299" s="91"/>
      <c r="O299" s="91"/>
      <c r="P299" s="91"/>
      <c r="Q299" s="91"/>
      <c r="R299" s="247"/>
      <c r="S299" s="247"/>
      <c r="T299" s="247"/>
      <c r="U299" s="247"/>
      <c r="V299" s="247"/>
      <c r="W299" s="247"/>
      <c r="X299" s="91"/>
      <c r="Y299" s="91"/>
      <c r="Z299" s="91"/>
      <c r="AA299" s="309"/>
      <c r="AB299" s="309"/>
      <c r="AC299" s="309"/>
      <c r="AD299" s="309"/>
      <c r="AE299" s="91"/>
      <c r="AF299" s="91"/>
      <c r="AG299" s="91"/>
      <c r="AH299" s="91"/>
      <c r="AI299" s="91"/>
      <c r="AJ299" s="91"/>
      <c r="AK299" s="91"/>
      <c r="AL299" s="91"/>
      <c r="AM299" s="91"/>
      <c r="AN299" s="91"/>
      <c r="AO299" s="91"/>
      <c r="AP299" s="91"/>
      <c r="AQ299" s="91"/>
      <c r="AR299" s="91"/>
      <c r="AS299" s="91"/>
      <c r="AT299" s="91"/>
      <c r="AU299" s="91"/>
      <c r="AV299" s="91"/>
      <c r="AW299" s="91"/>
      <c r="AX299" s="91"/>
      <c r="AY299" s="91"/>
      <c r="AZ299" s="91"/>
      <c r="BA299" s="91"/>
      <c r="BB299" s="91"/>
      <c r="BC299" s="91"/>
      <c r="BD299" s="91"/>
    </row>
    <row r="300" spans="1:56" s="92" customFormat="1" ht="13.8">
      <c r="A300" s="91"/>
      <c r="B300" s="91"/>
      <c r="C300" s="91"/>
      <c r="D300" s="91"/>
      <c r="E300" s="91"/>
      <c r="F300" s="91"/>
      <c r="G300" s="91"/>
      <c r="H300" s="91"/>
      <c r="I300" s="91"/>
      <c r="J300" s="91"/>
      <c r="K300" s="91"/>
      <c r="L300" s="91"/>
      <c r="M300" s="91"/>
      <c r="N300" s="91"/>
      <c r="O300" s="91"/>
      <c r="P300" s="91"/>
      <c r="Q300" s="91"/>
      <c r="R300" s="247"/>
      <c r="S300" s="247"/>
      <c r="T300" s="247"/>
      <c r="U300" s="247"/>
      <c r="V300" s="247"/>
      <c r="W300" s="247"/>
      <c r="X300" s="91"/>
      <c r="Y300" s="91"/>
      <c r="Z300" s="91"/>
      <c r="AA300" s="309"/>
      <c r="AB300" s="309"/>
      <c r="AC300" s="309"/>
      <c r="AD300" s="309"/>
      <c r="AE300" s="91"/>
      <c r="AF300" s="91"/>
      <c r="AG300" s="91"/>
      <c r="AH300" s="91"/>
      <c r="AI300" s="91"/>
      <c r="AJ300" s="91"/>
      <c r="AK300" s="91"/>
      <c r="AL300" s="91"/>
      <c r="AM300" s="91"/>
      <c r="AN300" s="91"/>
      <c r="AO300" s="91"/>
      <c r="AP300" s="91"/>
      <c r="AQ300" s="91"/>
      <c r="AR300" s="91"/>
      <c r="AS300" s="91"/>
      <c r="AT300" s="91"/>
      <c r="AU300" s="91"/>
      <c r="AV300" s="91"/>
      <c r="AW300" s="91"/>
      <c r="AX300" s="91"/>
      <c r="AY300" s="91"/>
      <c r="AZ300" s="91"/>
      <c r="BA300" s="91"/>
      <c r="BB300" s="91"/>
      <c r="BC300" s="91"/>
      <c r="BD300" s="91"/>
    </row>
    <row r="301" spans="1:56" s="92" customFormat="1" ht="13.8">
      <c r="A301" s="91"/>
      <c r="B301" s="91"/>
      <c r="C301" s="91"/>
      <c r="D301" s="91"/>
      <c r="E301" s="91"/>
      <c r="F301" s="91"/>
      <c r="G301" s="91"/>
      <c r="H301" s="91"/>
      <c r="I301" s="91"/>
      <c r="J301" s="91"/>
      <c r="K301" s="91"/>
      <c r="L301" s="91"/>
      <c r="M301" s="91"/>
      <c r="N301" s="91"/>
      <c r="O301" s="91"/>
      <c r="P301" s="91"/>
      <c r="Q301" s="91"/>
      <c r="R301" s="247"/>
      <c r="S301" s="247"/>
      <c r="T301" s="247"/>
      <c r="U301" s="247"/>
      <c r="V301" s="247"/>
      <c r="W301" s="247"/>
      <c r="X301" s="91"/>
      <c r="Y301" s="91"/>
      <c r="Z301" s="91"/>
      <c r="AA301" s="309"/>
      <c r="AB301" s="309"/>
      <c r="AC301" s="309"/>
      <c r="AD301" s="309"/>
      <c r="AE301" s="91"/>
      <c r="AF301" s="91"/>
      <c r="AG301" s="91"/>
      <c r="AH301" s="91"/>
      <c r="AI301" s="91"/>
      <c r="AJ301" s="91"/>
      <c r="AK301" s="91"/>
      <c r="AL301" s="91"/>
      <c r="AM301" s="91"/>
      <c r="AN301" s="91"/>
      <c r="AO301" s="91"/>
      <c r="AP301" s="91"/>
      <c r="AQ301" s="91"/>
      <c r="AR301" s="91"/>
      <c r="AS301" s="91"/>
      <c r="AT301" s="91"/>
      <c r="AU301" s="91"/>
      <c r="AV301" s="91"/>
      <c r="AW301" s="91"/>
      <c r="AX301" s="91"/>
      <c r="AY301" s="91"/>
      <c r="AZ301" s="91"/>
      <c r="BA301" s="91"/>
      <c r="BB301" s="91"/>
      <c r="BC301" s="91"/>
      <c r="BD301" s="91"/>
    </row>
    <row r="302" spans="1:56" s="92" customFormat="1" ht="13.8">
      <c r="A302" s="91"/>
      <c r="B302" s="91"/>
      <c r="C302" s="91"/>
      <c r="D302" s="91"/>
      <c r="E302" s="91"/>
      <c r="F302" s="91"/>
      <c r="G302" s="91"/>
      <c r="H302" s="91"/>
      <c r="I302" s="91"/>
      <c r="J302" s="91"/>
      <c r="K302" s="91"/>
      <c r="L302" s="91"/>
      <c r="M302" s="91"/>
      <c r="N302" s="91"/>
      <c r="O302" s="91"/>
      <c r="P302" s="91"/>
      <c r="Q302" s="91"/>
      <c r="R302" s="247"/>
      <c r="S302" s="247"/>
      <c r="T302" s="247"/>
      <c r="U302" s="247"/>
      <c r="V302" s="247"/>
      <c r="W302" s="247"/>
      <c r="X302" s="91"/>
      <c r="Y302" s="91"/>
      <c r="Z302" s="91"/>
      <c r="AA302" s="309"/>
      <c r="AB302" s="309"/>
      <c r="AC302" s="309"/>
      <c r="AD302" s="309"/>
      <c r="AE302" s="91"/>
      <c r="AF302" s="91"/>
      <c r="AG302" s="91"/>
      <c r="AH302" s="91"/>
      <c r="AI302" s="91"/>
      <c r="AJ302" s="91"/>
      <c r="AK302" s="91"/>
      <c r="AL302" s="91"/>
      <c r="AM302" s="91"/>
      <c r="AN302" s="91"/>
      <c r="AO302" s="91"/>
      <c r="AP302" s="91"/>
      <c r="AQ302" s="91"/>
      <c r="AR302" s="91"/>
      <c r="AS302" s="91"/>
      <c r="AT302" s="91"/>
      <c r="AU302" s="91"/>
      <c r="AV302" s="91"/>
      <c r="AW302" s="91"/>
      <c r="AX302" s="91"/>
      <c r="AY302" s="91"/>
      <c r="AZ302" s="91"/>
      <c r="BA302" s="91"/>
      <c r="BB302" s="91"/>
      <c r="BC302" s="91"/>
      <c r="BD302" s="91"/>
    </row>
    <row r="303" spans="1:56" s="92" customFormat="1" ht="13.8">
      <c r="A303" s="91"/>
      <c r="B303" s="91"/>
      <c r="C303" s="91"/>
      <c r="D303" s="91"/>
      <c r="E303" s="91"/>
      <c r="F303" s="91"/>
      <c r="G303" s="91"/>
      <c r="H303" s="91"/>
      <c r="I303" s="91"/>
      <c r="J303" s="91"/>
      <c r="K303" s="91"/>
      <c r="L303" s="91"/>
      <c r="M303" s="91"/>
      <c r="N303" s="91"/>
      <c r="O303" s="91"/>
      <c r="P303" s="91"/>
      <c r="Q303" s="91"/>
      <c r="R303" s="247"/>
      <c r="S303" s="247"/>
      <c r="T303" s="247"/>
      <c r="U303" s="247"/>
      <c r="V303" s="247"/>
      <c r="W303" s="247"/>
      <c r="X303" s="91"/>
      <c r="Y303" s="91"/>
      <c r="Z303" s="91"/>
      <c r="AA303" s="309"/>
      <c r="AB303" s="309"/>
      <c r="AC303" s="309"/>
      <c r="AD303" s="309"/>
      <c r="AE303" s="91"/>
      <c r="AF303" s="91"/>
      <c r="AG303" s="91"/>
      <c r="AH303" s="91"/>
      <c r="AI303" s="91"/>
      <c r="AJ303" s="91"/>
      <c r="AK303" s="91"/>
      <c r="AL303" s="91"/>
      <c r="AM303" s="91"/>
      <c r="AN303" s="91"/>
      <c r="AO303" s="91"/>
      <c r="AP303" s="91"/>
      <c r="AQ303" s="91"/>
      <c r="AR303" s="91"/>
      <c r="AS303" s="91"/>
      <c r="AT303" s="91"/>
      <c r="AU303" s="91"/>
      <c r="AV303" s="91"/>
      <c r="AW303" s="91"/>
      <c r="AX303" s="91"/>
      <c r="AY303" s="91"/>
      <c r="AZ303" s="91"/>
      <c r="BA303" s="91"/>
      <c r="BB303" s="91"/>
      <c r="BC303" s="91"/>
      <c r="BD303" s="91"/>
    </row>
    <row r="304" spans="1:56" s="92" customFormat="1" ht="13.8">
      <c r="A304" s="91"/>
      <c r="B304" s="91"/>
      <c r="C304" s="91"/>
      <c r="D304" s="91"/>
      <c r="E304" s="91"/>
      <c r="F304" s="91"/>
      <c r="G304" s="91"/>
      <c r="H304" s="91"/>
      <c r="I304" s="91"/>
      <c r="J304" s="91"/>
      <c r="K304" s="91"/>
      <c r="L304" s="91"/>
      <c r="M304" s="91"/>
      <c r="N304" s="91"/>
      <c r="O304" s="91"/>
      <c r="P304" s="91"/>
      <c r="Q304" s="91"/>
      <c r="R304" s="247"/>
      <c r="S304" s="247"/>
      <c r="T304" s="247"/>
      <c r="U304" s="247"/>
      <c r="V304" s="247"/>
      <c r="W304" s="247"/>
      <c r="X304" s="91"/>
      <c r="Y304" s="91"/>
      <c r="Z304" s="91"/>
      <c r="AA304" s="309"/>
      <c r="AB304" s="309"/>
      <c r="AC304" s="309"/>
      <c r="AD304" s="309"/>
      <c r="AE304" s="91"/>
      <c r="AF304" s="91"/>
      <c r="AG304" s="91"/>
      <c r="AH304" s="91"/>
      <c r="AI304" s="91"/>
      <c r="AJ304" s="91"/>
      <c r="AK304" s="91"/>
      <c r="AL304" s="91"/>
      <c r="AM304" s="91"/>
      <c r="AN304" s="91"/>
      <c r="AO304" s="91"/>
      <c r="AP304" s="91"/>
      <c r="AQ304" s="91"/>
      <c r="AR304" s="91"/>
      <c r="AS304" s="91"/>
      <c r="AT304" s="91"/>
      <c r="AU304" s="91"/>
      <c r="AV304" s="91"/>
      <c r="AW304" s="91"/>
      <c r="AX304" s="91"/>
      <c r="AY304" s="91"/>
      <c r="AZ304" s="91"/>
      <c r="BA304" s="91"/>
      <c r="BB304" s="91"/>
      <c r="BC304" s="91"/>
      <c r="BD304" s="91"/>
    </row>
    <row r="305" spans="1:56" s="92" customFormat="1" ht="13.8">
      <c r="A305" s="91"/>
      <c r="B305" s="91"/>
      <c r="C305" s="91"/>
      <c r="D305" s="91"/>
      <c r="E305" s="91"/>
      <c r="F305" s="91"/>
      <c r="G305" s="91"/>
      <c r="H305" s="91"/>
      <c r="I305" s="91"/>
      <c r="J305" s="91"/>
      <c r="K305" s="91"/>
      <c r="L305" s="91"/>
      <c r="M305" s="91"/>
      <c r="N305" s="91"/>
      <c r="O305" s="91"/>
      <c r="P305" s="91"/>
      <c r="Q305" s="91"/>
      <c r="R305" s="247"/>
      <c r="S305" s="247"/>
      <c r="T305" s="247"/>
      <c r="U305" s="247"/>
      <c r="V305" s="247"/>
      <c r="W305" s="247"/>
      <c r="X305" s="91"/>
      <c r="Y305" s="91"/>
      <c r="Z305" s="91"/>
      <c r="AA305" s="309"/>
      <c r="AB305" s="309"/>
      <c r="AC305" s="309"/>
      <c r="AD305" s="309"/>
      <c r="AE305" s="91"/>
      <c r="AF305" s="91"/>
      <c r="AG305" s="91"/>
      <c r="AH305" s="91"/>
      <c r="AI305" s="91"/>
      <c r="AJ305" s="91"/>
      <c r="AK305" s="91"/>
      <c r="AL305" s="91"/>
      <c r="AM305" s="91"/>
      <c r="AN305" s="91"/>
      <c r="AO305" s="91"/>
      <c r="AP305" s="91"/>
      <c r="AQ305" s="91"/>
      <c r="AR305" s="91"/>
      <c r="AS305" s="91"/>
      <c r="AT305" s="91"/>
      <c r="AU305" s="91"/>
      <c r="AV305" s="91"/>
      <c r="AW305" s="91"/>
      <c r="AX305" s="91"/>
      <c r="AY305" s="91"/>
      <c r="AZ305" s="91"/>
      <c r="BA305" s="91"/>
      <c r="BB305" s="91"/>
      <c r="BC305" s="91"/>
      <c r="BD305" s="91"/>
    </row>
    <row r="306" spans="1:56" s="92" customFormat="1" ht="13.8">
      <c r="A306" s="91"/>
      <c r="B306" s="91"/>
      <c r="C306" s="91"/>
      <c r="D306" s="91"/>
      <c r="E306" s="91"/>
      <c r="F306" s="91"/>
      <c r="G306" s="91"/>
      <c r="H306" s="91"/>
      <c r="I306" s="91"/>
      <c r="J306" s="91"/>
      <c r="K306" s="91"/>
      <c r="L306" s="91"/>
      <c r="M306" s="91"/>
      <c r="N306" s="91"/>
      <c r="O306" s="91"/>
      <c r="P306" s="91"/>
      <c r="Q306" s="91"/>
      <c r="R306" s="247"/>
      <c r="S306" s="247"/>
      <c r="T306" s="247"/>
      <c r="U306" s="247"/>
      <c r="V306" s="247"/>
      <c r="W306" s="247"/>
      <c r="X306" s="91"/>
      <c r="Y306" s="91"/>
      <c r="Z306" s="91"/>
      <c r="AA306" s="309"/>
      <c r="AB306" s="309"/>
      <c r="AC306" s="309"/>
      <c r="AD306" s="309"/>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c r="BB306" s="91"/>
      <c r="BC306" s="91"/>
      <c r="BD306" s="91"/>
    </row>
    <row r="307" spans="1:56" s="92" customFormat="1" ht="13.8">
      <c r="A307" s="91"/>
      <c r="B307" s="91"/>
      <c r="C307" s="91"/>
      <c r="D307" s="91"/>
      <c r="E307" s="91"/>
      <c r="F307" s="91"/>
      <c r="G307" s="91"/>
      <c r="H307" s="91"/>
      <c r="I307" s="91"/>
      <c r="J307" s="91"/>
      <c r="K307" s="91"/>
      <c r="L307" s="91"/>
      <c r="M307" s="91"/>
      <c r="N307" s="91"/>
      <c r="O307" s="91"/>
      <c r="P307" s="91"/>
      <c r="Q307" s="91"/>
      <c r="R307" s="247"/>
      <c r="S307" s="247"/>
      <c r="T307" s="247"/>
      <c r="U307" s="247"/>
      <c r="V307" s="247"/>
      <c r="W307" s="247"/>
      <c r="X307" s="91"/>
      <c r="Y307" s="91"/>
      <c r="Z307" s="91"/>
      <c r="AA307" s="309"/>
      <c r="AB307" s="309"/>
      <c r="AC307" s="309"/>
      <c r="AD307" s="309"/>
      <c r="AE307" s="91"/>
      <c r="AF307" s="91"/>
      <c r="AG307" s="91"/>
      <c r="AH307" s="91"/>
      <c r="AI307" s="91"/>
      <c r="AJ307" s="91"/>
      <c r="AK307" s="91"/>
      <c r="AL307" s="91"/>
      <c r="AM307" s="91"/>
      <c r="AN307" s="91"/>
      <c r="AO307" s="91"/>
      <c r="AP307" s="91"/>
      <c r="AQ307" s="91"/>
      <c r="AR307" s="91"/>
      <c r="AS307" s="91"/>
      <c r="AT307" s="91"/>
      <c r="AU307" s="91"/>
      <c r="AV307" s="91"/>
      <c r="AW307" s="91"/>
      <c r="AX307" s="91"/>
      <c r="AY307" s="91"/>
      <c r="AZ307" s="91"/>
      <c r="BA307" s="91"/>
      <c r="BB307" s="91"/>
      <c r="BC307" s="91"/>
      <c r="BD307" s="91"/>
    </row>
    <row r="308" spans="1:56" s="92" customFormat="1" ht="13.8">
      <c r="A308" s="91"/>
      <c r="B308" s="91"/>
      <c r="C308" s="91"/>
      <c r="D308" s="91"/>
      <c r="E308" s="91"/>
      <c r="F308" s="91"/>
      <c r="G308" s="91"/>
      <c r="H308" s="91"/>
      <c r="I308" s="91"/>
      <c r="J308" s="91"/>
      <c r="K308" s="91"/>
      <c r="L308" s="91"/>
      <c r="M308" s="91"/>
      <c r="N308" s="91"/>
      <c r="O308" s="91"/>
      <c r="P308" s="91"/>
      <c r="Q308" s="91"/>
      <c r="R308" s="247"/>
      <c r="S308" s="247"/>
      <c r="T308" s="247"/>
      <c r="U308" s="247"/>
      <c r="V308" s="247"/>
      <c r="W308" s="247"/>
      <c r="X308" s="91"/>
      <c r="Y308" s="91"/>
      <c r="Z308" s="91"/>
      <c r="AA308" s="309"/>
      <c r="AB308" s="309"/>
      <c r="AC308" s="309"/>
      <c r="AD308" s="309"/>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c r="BB308" s="91"/>
      <c r="BC308" s="91"/>
      <c r="BD308" s="91"/>
    </row>
    <row r="309" spans="1:56" s="92" customFormat="1" ht="13.8">
      <c r="A309" s="91"/>
      <c r="B309" s="91"/>
      <c r="C309" s="91"/>
      <c r="D309" s="91"/>
      <c r="E309" s="91"/>
      <c r="F309" s="91"/>
      <c r="G309" s="91"/>
      <c r="H309" s="91"/>
      <c r="I309" s="91"/>
      <c r="J309" s="91"/>
      <c r="K309" s="91"/>
      <c r="L309" s="91"/>
      <c r="M309" s="91"/>
      <c r="N309" s="91"/>
      <c r="O309" s="91"/>
      <c r="P309" s="91"/>
      <c r="Q309" s="91"/>
      <c r="R309" s="247"/>
      <c r="S309" s="247"/>
      <c r="T309" s="247"/>
      <c r="U309" s="247"/>
      <c r="V309" s="247"/>
      <c r="W309" s="247"/>
      <c r="X309" s="91"/>
      <c r="Y309" s="91"/>
      <c r="Z309" s="91"/>
      <c r="AA309" s="309"/>
      <c r="AB309" s="309"/>
      <c r="AC309" s="309"/>
      <c r="AD309" s="309"/>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c r="BB309" s="91"/>
      <c r="BC309" s="91"/>
      <c r="BD309" s="91"/>
    </row>
    <row r="310" spans="1:56" s="92" customFormat="1" ht="13.8">
      <c r="A310" s="91"/>
      <c r="B310" s="91"/>
      <c r="C310" s="91"/>
      <c r="D310" s="91"/>
      <c r="E310" s="91"/>
      <c r="F310" s="91"/>
      <c r="G310" s="91"/>
      <c r="H310" s="91"/>
      <c r="I310" s="91"/>
      <c r="J310" s="91"/>
      <c r="K310" s="91"/>
      <c r="L310" s="91"/>
      <c r="M310" s="91"/>
      <c r="N310" s="91"/>
      <c r="O310" s="91"/>
      <c r="P310" s="91"/>
      <c r="Q310" s="91"/>
      <c r="R310" s="247"/>
      <c r="S310" s="247"/>
      <c r="T310" s="247"/>
      <c r="U310" s="247"/>
      <c r="V310" s="247"/>
      <c r="W310" s="247"/>
      <c r="X310" s="91"/>
      <c r="Y310" s="91"/>
      <c r="Z310" s="91"/>
      <c r="AA310" s="309"/>
      <c r="AB310" s="309"/>
      <c r="AC310" s="309"/>
      <c r="AD310" s="309"/>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c r="BB310" s="91"/>
      <c r="BC310" s="91"/>
      <c r="BD310" s="91"/>
    </row>
    <row r="311" spans="1:56" s="92" customFormat="1" ht="13.8">
      <c r="A311" s="91"/>
      <c r="B311" s="91"/>
      <c r="C311" s="91"/>
      <c r="D311" s="91"/>
      <c r="E311" s="91"/>
      <c r="F311" s="91"/>
      <c r="G311" s="91"/>
      <c r="H311" s="91"/>
      <c r="I311" s="91"/>
      <c r="J311" s="91"/>
      <c r="K311" s="91"/>
      <c r="L311" s="91"/>
      <c r="M311" s="91"/>
      <c r="N311" s="91"/>
      <c r="O311" s="91"/>
      <c r="P311" s="91"/>
      <c r="Q311" s="91"/>
      <c r="R311" s="247"/>
      <c r="S311" s="247"/>
      <c r="T311" s="247"/>
      <c r="U311" s="247"/>
      <c r="V311" s="247"/>
      <c r="W311" s="247"/>
      <c r="X311" s="91"/>
      <c r="Y311" s="91"/>
      <c r="Z311" s="91"/>
      <c r="AA311" s="309"/>
      <c r="AB311" s="309"/>
      <c r="AC311" s="309"/>
      <c r="AD311" s="309"/>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c r="BB311" s="91"/>
      <c r="BC311" s="91"/>
      <c r="BD311" s="91"/>
    </row>
    <row r="312" spans="1:56" s="92" customFormat="1" ht="13.8">
      <c r="A312" s="91"/>
      <c r="B312" s="91"/>
      <c r="C312" s="91"/>
      <c r="D312" s="91"/>
      <c r="E312" s="91"/>
      <c r="F312" s="91"/>
      <c r="G312" s="91"/>
      <c r="H312" s="91"/>
      <c r="I312" s="91"/>
      <c r="J312" s="91"/>
      <c r="K312" s="91"/>
      <c r="L312" s="91"/>
      <c r="M312" s="91"/>
      <c r="N312" s="91"/>
      <c r="O312" s="91"/>
      <c r="P312" s="91"/>
      <c r="Q312" s="91"/>
      <c r="R312" s="247"/>
      <c r="S312" s="247"/>
      <c r="T312" s="247"/>
      <c r="U312" s="247"/>
      <c r="V312" s="247"/>
      <c r="W312" s="247"/>
      <c r="X312" s="91"/>
      <c r="Y312" s="91"/>
      <c r="Z312" s="91"/>
      <c r="AA312" s="309"/>
      <c r="AB312" s="309"/>
      <c r="AC312" s="309"/>
      <c r="AD312" s="309"/>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c r="BB312" s="91"/>
      <c r="BC312" s="91"/>
      <c r="BD312" s="91"/>
    </row>
    <row r="313" spans="1:56" s="92" customFormat="1" ht="13.8">
      <c r="A313" s="91"/>
      <c r="B313" s="91"/>
      <c r="C313" s="91"/>
      <c r="D313" s="91"/>
      <c r="E313" s="91"/>
      <c r="F313" s="91"/>
      <c r="G313" s="91"/>
      <c r="H313" s="91"/>
      <c r="I313" s="91"/>
      <c r="J313" s="91"/>
      <c r="K313" s="91"/>
      <c r="L313" s="91"/>
      <c r="M313" s="91"/>
      <c r="N313" s="91"/>
      <c r="O313" s="91"/>
      <c r="P313" s="91"/>
      <c r="Q313" s="91"/>
      <c r="R313" s="247"/>
      <c r="S313" s="247"/>
      <c r="T313" s="247"/>
      <c r="U313" s="247"/>
      <c r="V313" s="247"/>
      <c r="W313" s="247"/>
      <c r="X313" s="91"/>
      <c r="Y313" s="91"/>
      <c r="Z313" s="91"/>
      <c r="AA313" s="309"/>
      <c r="AB313" s="309"/>
      <c r="AC313" s="309"/>
      <c r="AD313" s="309"/>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c r="BB313" s="91"/>
      <c r="BC313" s="91"/>
      <c r="BD313" s="91"/>
    </row>
    <row r="314" spans="1:56" s="92" customFormat="1" ht="13.8">
      <c r="A314" s="91"/>
      <c r="B314" s="91"/>
      <c r="C314" s="91"/>
      <c r="D314" s="91"/>
      <c r="E314" s="91"/>
      <c r="F314" s="91"/>
      <c r="G314" s="91"/>
      <c r="H314" s="91"/>
      <c r="I314" s="91"/>
      <c r="J314" s="91"/>
      <c r="K314" s="91"/>
      <c r="L314" s="91"/>
      <c r="M314" s="91"/>
      <c r="N314" s="91"/>
      <c r="O314" s="91"/>
      <c r="P314" s="91"/>
      <c r="Q314" s="91"/>
      <c r="R314" s="247"/>
      <c r="S314" s="247"/>
      <c r="T314" s="247"/>
      <c r="U314" s="247"/>
      <c r="V314" s="247"/>
      <c r="W314" s="247"/>
      <c r="X314" s="91"/>
      <c r="Y314" s="91"/>
      <c r="Z314" s="91"/>
      <c r="AA314" s="309"/>
      <c r="AB314" s="309"/>
      <c r="AC314" s="309"/>
      <c r="AD314" s="309"/>
      <c r="AE314" s="91"/>
      <c r="AF314" s="91"/>
      <c r="AG314" s="91"/>
      <c r="AH314" s="91"/>
      <c r="AI314" s="91"/>
      <c r="AJ314" s="91"/>
      <c r="AK314" s="91"/>
      <c r="AL314" s="91"/>
      <c r="AM314" s="91"/>
      <c r="AN314" s="91"/>
      <c r="AO314" s="91"/>
      <c r="AP314" s="91"/>
      <c r="AQ314" s="91"/>
      <c r="AR314" s="91"/>
      <c r="AS314" s="91"/>
      <c r="AT314" s="91"/>
      <c r="AU314" s="91"/>
      <c r="AV314" s="91"/>
      <c r="AW314" s="91"/>
      <c r="AX314" s="91"/>
      <c r="AY314" s="91"/>
      <c r="AZ314" s="91"/>
      <c r="BA314" s="91"/>
      <c r="BB314" s="91"/>
      <c r="BC314" s="91"/>
      <c r="BD314" s="91"/>
    </row>
    <row r="315" spans="1:56" s="92" customFormat="1" ht="13.8">
      <c r="A315" s="91"/>
      <c r="B315" s="91"/>
      <c r="C315" s="91"/>
      <c r="D315" s="91"/>
      <c r="E315" s="91"/>
      <c r="F315" s="91"/>
      <c r="G315" s="91"/>
      <c r="H315" s="91"/>
      <c r="I315" s="91"/>
      <c r="J315" s="91"/>
      <c r="K315" s="91"/>
      <c r="L315" s="91"/>
      <c r="M315" s="91"/>
      <c r="N315" s="91"/>
      <c r="O315" s="91"/>
      <c r="P315" s="91"/>
      <c r="Q315" s="91"/>
      <c r="R315" s="247"/>
      <c r="S315" s="247"/>
      <c r="T315" s="247"/>
      <c r="U315" s="247"/>
      <c r="V315" s="247"/>
      <c r="W315" s="247"/>
      <c r="X315" s="91"/>
      <c r="Y315" s="91"/>
      <c r="Z315" s="91"/>
      <c r="AA315" s="309"/>
      <c r="AB315" s="309"/>
      <c r="AC315" s="309"/>
      <c r="AD315" s="309"/>
      <c r="AE315" s="91"/>
      <c r="AF315" s="91"/>
      <c r="AG315" s="91"/>
      <c r="AH315" s="91"/>
      <c r="AI315" s="91"/>
      <c r="AJ315" s="91"/>
      <c r="AK315" s="91"/>
      <c r="AL315" s="91"/>
      <c r="AM315" s="91"/>
      <c r="AN315" s="91"/>
      <c r="AO315" s="91"/>
      <c r="AP315" s="91"/>
      <c r="AQ315" s="91"/>
      <c r="AR315" s="91"/>
      <c r="AS315" s="91"/>
      <c r="AT315" s="91"/>
      <c r="AU315" s="91"/>
      <c r="AV315" s="91"/>
      <c r="AW315" s="91"/>
      <c r="AX315" s="91"/>
      <c r="AY315" s="91"/>
      <c r="AZ315" s="91"/>
      <c r="BA315" s="91"/>
      <c r="BB315" s="91"/>
      <c r="BC315" s="91"/>
      <c r="BD315" s="91"/>
    </row>
    <row r="316" spans="1:56" s="92" customFormat="1" ht="13.8">
      <c r="A316" s="91"/>
      <c r="B316" s="91"/>
      <c r="C316" s="91"/>
      <c r="D316" s="91"/>
      <c r="E316" s="91"/>
      <c r="F316" s="91"/>
      <c r="G316" s="91"/>
      <c r="H316" s="91"/>
      <c r="I316" s="91"/>
      <c r="J316" s="91"/>
      <c r="K316" s="91"/>
      <c r="L316" s="91"/>
      <c r="M316" s="91"/>
      <c r="N316" s="91"/>
      <c r="O316" s="91"/>
      <c r="P316" s="91"/>
      <c r="Q316" s="91"/>
      <c r="R316" s="247"/>
      <c r="S316" s="247"/>
      <c r="T316" s="247"/>
      <c r="U316" s="247"/>
      <c r="V316" s="247"/>
      <c r="W316" s="247"/>
      <c r="X316" s="91"/>
      <c r="Y316" s="91"/>
      <c r="Z316" s="91"/>
      <c r="AA316" s="309"/>
      <c r="AB316" s="309"/>
      <c r="AC316" s="309"/>
      <c r="AD316" s="309"/>
      <c r="AE316" s="91"/>
      <c r="AF316" s="91"/>
      <c r="AG316" s="91"/>
      <c r="AH316" s="91"/>
      <c r="AI316" s="91"/>
      <c r="AJ316" s="91"/>
      <c r="AK316" s="91"/>
      <c r="AL316" s="91"/>
      <c r="AM316" s="91"/>
      <c r="AN316" s="91"/>
      <c r="AO316" s="91"/>
      <c r="AP316" s="91"/>
      <c r="AQ316" s="91"/>
      <c r="AR316" s="91"/>
      <c r="AS316" s="91"/>
      <c r="AT316" s="91"/>
      <c r="AU316" s="91"/>
      <c r="AV316" s="91"/>
      <c r="AW316" s="91"/>
      <c r="AX316" s="91"/>
      <c r="AY316" s="91"/>
      <c r="AZ316" s="91"/>
      <c r="BA316" s="91"/>
      <c r="BB316" s="91"/>
      <c r="BC316" s="91"/>
      <c r="BD316" s="91"/>
    </row>
    <row r="317" spans="1:56" s="92" customFormat="1" ht="13.8">
      <c r="A317" s="91"/>
      <c r="B317" s="91"/>
      <c r="C317" s="91"/>
      <c r="D317" s="91"/>
      <c r="E317" s="91"/>
      <c r="F317" s="91"/>
      <c r="G317" s="91"/>
      <c r="H317" s="91"/>
      <c r="I317" s="91"/>
      <c r="J317" s="91"/>
      <c r="K317" s="91"/>
      <c r="L317" s="91"/>
      <c r="M317" s="91"/>
      <c r="N317" s="91"/>
      <c r="O317" s="91"/>
      <c r="P317" s="91"/>
      <c r="Q317" s="91"/>
      <c r="R317" s="247"/>
      <c r="S317" s="247"/>
      <c r="T317" s="247"/>
      <c r="U317" s="247"/>
      <c r="V317" s="247"/>
      <c r="W317" s="247"/>
      <c r="X317" s="91"/>
      <c r="Y317" s="91"/>
      <c r="Z317" s="91"/>
      <c r="AA317" s="309"/>
      <c r="AB317" s="309"/>
      <c r="AC317" s="309"/>
      <c r="AD317" s="309"/>
      <c r="AE317" s="91"/>
      <c r="AF317" s="91"/>
      <c r="AG317" s="91"/>
      <c r="AH317" s="91"/>
      <c r="AI317" s="91"/>
      <c r="AJ317" s="91"/>
      <c r="AK317" s="91"/>
      <c r="AL317" s="91"/>
      <c r="AM317" s="91"/>
      <c r="AN317" s="91"/>
      <c r="AO317" s="91"/>
      <c r="AP317" s="91"/>
      <c r="AQ317" s="91"/>
      <c r="AR317" s="91"/>
      <c r="AS317" s="91"/>
      <c r="AT317" s="91"/>
      <c r="AU317" s="91"/>
      <c r="AV317" s="91"/>
      <c r="AW317" s="91"/>
      <c r="AX317" s="91"/>
      <c r="AY317" s="91"/>
      <c r="AZ317" s="91"/>
      <c r="BA317" s="91"/>
      <c r="BB317" s="91"/>
      <c r="BC317" s="91"/>
      <c r="BD317" s="91"/>
    </row>
    <row r="318" spans="1:56" s="92" customFormat="1" ht="13.8">
      <c r="A318" s="91"/>
      <c r="B318" s="91"/>
      <c r="C318" s="91"/>
      <c r="D318" s="91"/>
      <c r="E318" s="91"/>
      <c r="F318" s="91"/>
      <c r="G318" s="91"/>
      <c r="H318" s="91"/>
      <c r="I318" s="91"/>
      <c r="J318" s="91"/>
      <c r="K318" s="91"/>
      <c r="L318" s="91"/>
      <c r="M318" s="91"/>
      <c r="N318" s="91"/>
      <c r="O318" s="91"/>
      <c r="P318" s="91"/>
      <c r="Q318" s="91"/>
      <c r="R318" s="247"/>
      <c r="S318" s="247"/>
      <c r="T318" s="247"/>
      <c r="U318" s="247"/>
      <c r="V318" s="247"/>
      <c r="W318" s="247"/>
      <c r="X318" s="91"/>
      <c r="Y318" s="91"/>
      <c r="Z318" s="91"/>
      <c r="AA318" s="309"/>
      <c r="AB318" s="309"/>
      <c r="AC318" s="309"/>
      <c r="AD318" s="309"/>
      <c r="AE318" s="91"/>
      <c r="AF318" s="91"/>
      <c r="AG318" s="91"/>
      <c r="AH318" s="91"/>
      <c r="AI318" s="91"/>
      <c r="AJ318" s="91"/>
      <c r="AK318" s="91"/>
      <c r="AL318" s="91"/>
      <c r="AM318" s="91"/>
      <c r="AN318" s="91"/>
      <c r="AO318" s="91"/>
      <c r="AP318" s="91"/>
      <c r="AQ318" s="91"/>
      <c r="AR318" s="91"/>
      <c r="AS318" s="91"/>
      <c r="AT318" s="91"/>
      <c r="AU318" s="91"/>
      <c r="AV318" s="91"/>
      <c r="AW318" s="91"/>
      <c r="AX318" s="91"/>
      <c r="AY318" s="91"/>
      <c r="AZ318" s="91"/>
      <c r="BA318" s="91"/>
      <c r="BB318" s="91"/>
      <c r="BC318" s="91"/>
      <c r="BD318" s="91"/>
    </row>
    <row r="319" spans="1:56" s="92" customFormat="1" ht="13.8">
      <c r="A319" s="91"/>
      <c r="B319" s="91"/>
      <c r="C319" s="91"/>
      <c r="D319" s="91"/>
      <c r="E319" s="91"/>
      <c r="F319" s="91"/>
      <c r="G319" s="91"/>
      <c r="H319" s="91"/>
      <c r="I319" s="91"/>
      <c r="J319" s="91"/>
      <c r="K319" s="91"/>
      <c r="L319" s="91"/>
      <c r="M319" s="91"/>
      <c r="N319" s="91"/>
      <c r="O319" s="91"/>
      <c r="P319" s="91"/>
      <c r="Q319" s="91"/>
      <c r="R319" s="247"/>
      <c r="S319" s="247"/>
      <c r="T319" s="247"/>
      <c r="U319" s="247"/>
      <c r="V319" s="247"/>
      <c r="W319" s="247"/>
      <c r="X319" s="91"/>
      <c r="Y319" s="91"/>
      <c r="Z319" s="91"/>
      <c r="AA319" s="309"/>
      <c r="AB319" s="309"/>
      <c r="AC319" s="309"/>
      <c r="AD319" s="309"/>
      <c r="AE319" s="91"/>
      <c r="AF319" s="91"/>
      <c r="AG319" s="91"/>
      <c r="AH319" s="91"/>
      <c r="AI319" s="91"/>
      <c r="AJ319" s="91"/>
      <c r="AK319" s="91"/>
      <c r="AL319" s="91"/>
      <c r="AM319" s="91"/>
      <c r="AN319" s="91"/>
      <c r="AO319" s="91"/>
      <c r="AP319" s="91"/>
      <c r="AQ319" s="91"/>
      <c r="AR319" s="91"/>
      <c r="AS319" s="91"/>
      <c r="AT319" s="91"/>
      <c r="AU319" s="91"/>
      <c r="AV319" s="91"/>
      <c r="AW319" s="91"/>
      <c r="AX319" s="91"/>
      <c r="AY319" s="91"/>
      <c r="AZ319" s="91"/>
      <c r="BA319" s="91"/>
      <c r="BB319" s="91"/>
      <c r="BC319" s="91"/>
      <c r="BD319" s="91"/>
    </row>
    <row r="320" spans="1:56" s="92" customFormat="1" ht="13.8">
      <c r="A320" s="91"/>
      <c r="B320" s="91"/>
      <c r="C320" s="91"/>
      <c r="D320" s="91"/>
      <c r="E320" s="91"/>
      <c r="F320" s="91"/>
      <c r="G320" s="91"/>
      <c r="H320" s="91"/>
      <c r="I320" s="91"/>
      <c r="J320" s="91"/>
      <c r="K320" s="91"/>
      <c r="L320" s="91"/>
      <c r="M320" s="91"/>
      <c r="N320" s="91"/>
      <c r="O320" s="91"/>
      <c r="P320" s="91"/>
      <c r="Q320" s="91"/>
      <c r="R320" s="247"/>
      <c r="S320" s="247"/>
      <c r="T320" s="247"/>
      <c r="U320" s="247"/>
      <c r="V320" s="247"/>
      <c r="W320" s="247"/>
      <c r="X320" s="91"/>
      <c r="Y320" s="91"/>
      <c r="Z320" s="91"/>
      <c r="AA320" s="309"/>
      <c r="AB320" s="309"/>
      <c r="AC320" s="309"/>
      <c r="AD320" s="309"/>
      <c r="AE320" s="91"/>
      <c r="AF320" s="91"/>
      <c r="AG320" s="91"/>
      <c r="AH320" s="91"/>
      <c r="AI320" s="91"/>
      <c r="AJ320" s="91"/>
      <c r="AK320" s="91"/>
      <c r="AL320" s="91"/>
      <c r="AM320" s="91"/>
      <c r="AN320" s="91"/>
      <c r="AO320" s="91"/>
      <c r="AP320" s="91"/>
      <c r="AQ320" s="91"/>
      <c r="AR320" s="91"/>
      <c r="AS320" s="91"/>
      <c r="AT320" s="91"/>
      <c r="AU320" s="91"/>
      <c r="AV320" s="91"/>
      <c r="AW320" s="91"/>
      <c r="AX320" s="91"/>
      <c r="AY320" s="91"/>
      <c r="AZ320" s="91"/>
      <c r="BA320" s="91"/>
      <c r="BB320" s="91"/>
      <c r="BC320" s="91"/>
      <c r="BD320" s="91"/>
    </row>
    <row r="321" spans="1:56" s="92" customFormat="1" ht="13.8">
      <c r="A321" s="91"/>
      <c r="B321" s="91"/>
      <c r="C321" s="91"/>
      <c r="D321" s="91"/>
      <c r="E321" s="91"/>
      <c r="F321" s="91"/>
      <c r="G321" s="91"/>
      <c r="H321" s="91"/>
      <c r="I321" s="91"/>
      <c r="J321" s="91"/>
      <c r="K321" s="91"/>
      <c r="L321" s="91"/>
      <c r="M321" s="91"/>
      <c r="N321" s="91"/>
      <c r="O321" s="91"/>
      <c r="P321" s="91"/>
      <c r="Q321" s="91"/>
      <c r="R321" s="247"/>
      <c r="S321" s="247"/>
      <c r="T321" s="247"/>
      <c r="U321" s="247"/>
      <c r="V321" s="247"/>
      <c r="W321" s="247"/>
      <c r="X321" s="91"/>
      <c r="Y321" s="91"/>
      <c r="Z321" s="91"/>
      <c r="AA321" s="309"/>
      <c r="AB321" s="309"/>
      <c r="AC321" s="309"/>
      <c r="AD321" s="309"/>
      <c r="AE321" s="91"/>
      <c r="AF321" s="91"/>
      <c r="AG321" s="91"/>
      <c r="AH321" s="91"/>
      <c r="AI321" s="91"/>
      <c r="AJ321" s="91"/>
      <c r="AK321" s="91"/>
      <c r="AL321" s="91"/>
      <c r="AM321" s="91"/>
      <c r="AN321" s="91"/>
      <c r="AO321" s="91"/>
      <c r="AP321" s="91"/>
      <c r="AQ321" s="91"/>
      <c r="AR321" s="91"/>
      <c r="AS321" s="91"/>
      <c r="AT321" s="91"/>
      <c r="AU321" s="91"/>
      <c r="AV321" s="91"/>
      <c r="AW321" s="91"/>
      <c r="AX321" s="91"/>
      <c r="AY321" s="91"/>
      <c r="AZ321" s="91"/>
      <c r="BA321" s="91"/>
      <c r="BB321" s="91"/>
      <c r="BC321" s="91"/>
      <c r="BD321" s="91"/>
    </row>
    <row r="322" spans="1:56" s="92" customFormat="1" ht="13.8">
      <c r="A322" s="91"/>
      <c r="B322" s="91"/>
      <c r="C322" s="91"/>
      <c r="D322" s="91"/>
      <c r="E322" s="91"/>
      <c r="F322" s="91"/>
      <c r="G322" s="91"/>
      <c r="H322" s="91"/>
      <c r="I322" s="91"/>
      <c r="J322" s="91"/>
      <c r="K322" s="91"/>
      <c r="L322" s="91"/>
      <c r="M322" s="91"/>
      <c r="N322" s="91"/>
      <c r="O322" s="91"/>
      <c r="P322" s="91"/>
      <c r="Q322" s="91"/>
      <c r="R322" s="247"/>
      <c r="S322" s="247"/>
      <c r="T322" s="247"/>
      <c r="U322" s="247"/>
      <c r="V322" s="247"/>
      <c r="W322" s="247"/>
      <c r="X322" s="91"/>
      <c r="Y322" s="91"/>
      <c r="Z322" s="91"/>
      <c r="AA322" s="309"/>
      <c r="AB322" s="309"/>
      <c r="AC322" s="309"/>
      <c r="AD322" s="309"/>
      <c r="AE322" s="91"/>
      <c r="AF322" s="91"/>
      <c r="AG322" s="91"/>
      <c r="AH322" s="91"/>
      <c r="AI322" s="91"/>
      <c r="AJ322" s="91"/>
      <c r="AK322" s="91"/>
      <c r="AL322" s="91"/>
      <c r="AM322" s="91"/>
      <c r="AN322" s="91"/>
      <c r="AO322" s="91"/>
      <c r="AP322" s="91"/>
      <c r="AQ322" s="91"/>
      <c r="AR322" s="91"/>
      <c r="AS322" s="91"/>
      <c r="AT322" s="91"/>
      <c r="AU322" s="91"/>
      <c r="AV322" s="91"/>
      <c r="AW322" s="91"/>
      <c r="AX322" s="91"/>
      <c r="AY322" s="91"/>
      <c r="AZ322" s="91"/>
      <c r="BA322" s="91"/>
      <c r="BB322" s="91"/>
      <c r="BC322" s="91"/>
      <c r="BD322" s="91"/>
    </row>
    <row r="323" spans="1:56" s="92" customFormat="1" ht="13.8">
      <c r="A323" s="91"/>
      <c r="B323" s="91"/>
      <c r="C323" s="91"/>
      <c r="D323" s="91"/>
      <c r="E323" s="91"/>
      <c r="F323" s="91"/>
      <c r="G323" s="91"/>
      <c r="H323" s="91"/>
      <c r="I323" s="91"/>
      <c r="J323" s="91"/>
      <c r="K323" s="91"/>
      <c r="L323" s="91"/>
      <c r="M323" s="91"/>
      <c r="N323" s="91"/>
      <c r="O323" s="91"/>
      <c r="P323" s="91"/>
      <c r="Q323" s="91"/>
      <c r="R323" s="247"/>
      <c r="S323" s="247"/>
      <c r="T323" s="247"/>
      <c r="U323" s="247"/>
      <c r="V323" s="247"/>
      <c r="W323" s="247"/>
      <c r="X323" s="91"/>
      <c r="Y323" s="91"/>
      <c r="Z323" s="91"/>
      <c r="AA323" s="309"/>
      <c r="AB323" s="309"/>
      <c r="AC323" s="309"/>
      <c r="AD323" s="309"/>
      <c r="AE323" s="91"/>
      <c r="AF323" s="91"/>
      <c r="AG323" s="91"/>
      <c r="AH323" s="91"/>
      <c r="AI323" s="91"/>
      <c r="AJ323" s="91"/>
      <c r="AK323" s="91"/>
      <c r="AL323" s="91"/>
      <c r="AM323" s="91"/>
      <c r="AN323" s="91"/>
      <c r="AO323" s="91"/>
      <c r="AP323" s="91"/>
      <c r="AQ323" s="91"/>
      <c r="AR323" s="91"/>
      <c r="AS323" s="91"/>
      <c r="AT323" s="91"/>
      <c r="AU323" s="91"/>
      <c r="AV323" s="91"/>
      <c r="AW323" s="91"/>
      <c r="AX323" s="91"/>
      <c r="AY323" s="91"/>
      <c r="AZ323" s="91"/>
      <c r="BA323" s="91"/>
      <c r="BB323" s="91"/>
      <c r="BC323" s="91"/>
      <c r="BD323" s="91"/>
    </row>
    <row r="324" spans="1:56" s="92" customFormat="1" ht="13.8">
      <c r="A324" s="91"/>
      <c r="B324" s="91"/>
      <c r="C324" s="91"/>
      <c r="D324" s="91"/>
      <c r="E324" s="91"/>
      <c r="F324" s="91"/>
      <c r="G324" s="91"/>
      <c r="H324" s="91"/>
      <c r="I324" s="91"/>
      <c r="J324" s="91"/>
      <c r="K324" s="91"/>
      <c r="L324" s="91"/>
      <c r="M324" s="91"/>
      <c r="N324" s="91"/>
      <c r="O324" s="91"/>
      <c r="P324" s="91"/>
      <c r="Q324" s="91"/>
      <c r="R324" s="247"/>
      <c r="S324" s="247"/>
      <c r="T324" s="247"/>
      <c r="U324" s="247"/>
      <c r="V324" s="247"/>
      <c r="W324" s="247"/>
      <c r="X324" s="91"/>
      <c r="Y324" s="91"/>
      <c r="Z324" s="91"/>
      <c r="AA324" s="309"/>
      <c r="AB324" s="309"/>
      <c r="AC324" s="309"/>
      <c r="AD324" s="309"/>
      <c r="AE324" s="91"/>
      <c r="AF324" s="91"/>
      <c r="AG324" s="91"/>
      <c r="AH324" s="91"/>
      <c r="AI324" s="91"/>
      <c r="AJ324" s="91"/>
      <c r="AK324" s="91"/>
      <c r="AL324" s="91"/>
      <c r="AM324" s="91"/>
      <c r="AN324" s="91"/>
      <c r="AO324" s="91"/>
      <c r="AP324" s="91"/>
      <c r="AQ324" s="91"/>
      <c r="AR324" s="91"/>
      <c r="AS324" s="91"/>
      <c r="AT324" s="91"/>
      <c r="AU324" s="91"/>
      <c r="AV324" s="91"/>
      <c r="AW324" s="91"/>
      <c r="AX324" s="91"/>
      <c r="AY324" s="91"/>
      <c r="AZ324" s="91"/>
      <c r="BA324" s="91"/>
      <c r="BB324" s="91"/>
      <c r="BC324" s="91"/>
      <c r="BD324" s="91"/>
    </row>
    <row r="325" spans="1:56" s="92" customFormat="1" ht="13.8">
      <c r="A325" s="91"/>
      <c r="B325" s="91"/>
      <c r="C325" s="91"/>
      <c r="D325" s="91"/>
      <c r="E325" s="91"/>
      <c r="F325" s="91"/>
      <c r="G325" s="91"/>
      <c r="H325" s="91"/>
      <c r="I325" s="91"/>
      <c r="J325" s="91"/>
      <c r="K325" s="91"/>
      <c r="L325" s="91"/>
      <c r="M325" s="91"/>
      <c r="N325" s="91"/>
      <c r="O325" s="91"/>
      <c r="P325" s="91"/>
      <c r="Q325" s="91"/>
      <c r="R325" s="247"/>
      <c r="S325" s="247"/>
      <c r="T325" s="247"/>
      <c r="U325" s="247"/>
      <c r="V325" s="247"/>
      <c r="W325" s="247"/>
      <c r="X325" s="91"/>
      <c r="Y325" s="91"/>
      <c r="Z325" s="91"/>
      <c r="AA325" s="309"/>
      <c r="AB325" s="309"/>
      <c r="AC325" s="309"/>
      <c r="AD325" s="309"/>
      <c r="AE325" s="91"/>
      <c r="AF325" s="91"/>
      <c r="AG325" s="91"/>
      <c r="AH325" s="91"/>
      <c r="AI325" s="91"/>
      <c r="AJ325" s="91"/>
      <c r="AK325" s="91"/>
      <c r="AL325" s="91"/>
      <c r="AM325" s="91"/>
      <c r="AN325" s="91"/>
      <c r="AO325" s="91"/>
      <c r="AP325" s="91"/>
      <c r="AQ325" s="91"/>
      <c r="AR325" s="91"/>
      <c r="AS325" s="91"/>
      <c r="AT325" s="91"/>
      <c r="AU325" s="91"/>
      <c r="AV325" s="91"/>
      <c r="AW325" s="91"/>
      <c r="AX325" s="91"/>
      <c r="AY325" s="91"/>
      <c r="AZ325" s="91"/>
      <c r="BA325" s="91"/>
      <c r="BB325" s="91"/>
      <c r="BC325" s="91"/>
      <c r="BD325" s="91"/>
    </row>
    <row r="326" spans="1:56" s="92" customFormat="1" ht="13.8">
      <c r="A326" s="91"/>
      <c r="B326" s="91"/>
      <c r="C326" s="91"/>
      <c r="D326" s="91"/>
      <c r="E326" s="91"/>
      <c r="F326" s="91"/>
      <c r="G326" s="91"/>
      <c r="H326" s="91"/>
      <c r="I326" s="91"/>
      <c r="J326" s="91"/>
      <c r="K326" s="91"/>
      <c r="L326" s="91"/>
      <c r="M326" s="91"/>
      <c r="N326" s="91"/>
      <c r="O326" s="91"/>
      <c r="P326" s="91"/>
      <c r="Q326" s="91"/>
      <c r="R326" s="247"/>
      <c r="S326" s="247"/>
      <c r="T326" s="247"/>
      <c r="U326" s="247"/>
      <c r="V326" s="247"/>
      <c r="W326" s="247"/>
      <c r="X326" s="91"/>
      <c r="Y326" s="91"/>
      <c r="Z326" s="91"/>
      <c r="AA326" s="309"/>
      <c r="AB326" s="309"/>
      <c r="AC326" s="309"/>
      <c r="AD326" s="309"/>
      <c r="AE326" s="91"/>
      <c r="AF326" s="91"/>
      <c r="AG326" s="91"/>
      <c r="AH326" s="91"/>
      <c r="AI326" s="91"/>
      <c r="AJ326" s="91"/>
      <c r="AK326" s="91"/>
      <c r="AL326" s="91"/>
      <c r="AM326" s="91"/>
      <c r="AN326" s="91"/>
      <c r="AO326" s="91"/>
      <c r="AP326" s="91"/>
      <c r="AQ326" s="91"/>
      <c r="AR326" s="91"/>
      <c r="AS326" s="91"/>
      <c r="AT326" s="91"/>
      <c r="AU326" s="91"/>
      <c r="AV326" s="91"/>
      <c r="AW326" s="91"/>
      <c r="AX326" s="91"/>
      <c r="AY326" s="91"/>
      <c r="AZ326" s="91"/>
      <c r="BA326" s="91"/>
      <c r="BB326" s="91"/>
      <c r="BC326" s="91"/>
      <c r="BD326" s="91"/>
    </row>
    <row r="327" spans="1:56" s="92" customFormat="1" ht="13.8">
      <c r="A327" s="91"/>
      <c r="B327" s="91"/>
      <c r="C327" s="91"/>
      <c r="D327" s="91"/>
      <c r="E327" s="91"/>
      <c r="F327" s="91"/>
      <c r="G327" s="91"/>
      <c r="H327" s="91"/>
      <c r="I327" s="91"/>
      <c r="J327" s="91"/>
      <c r="K327" s="91"/>
      <c r="L327" s="91"/>
      <c r="M327" s="91"/>
      <c r="N327" s="91"/>
      <c r="O327" s="91"/>
      <c r="P327" s="91"/>
      <c r="Q327" s="91"/>
      <c r="R327" s="247"/>
      <c r="S327" s="247"/>
      <c r="T327" s="247"/>
      <c r="U327" s="247"/>
      <c r="V327" s="247"/>
      <c r="W327" s="247"/>
      <c r="X327" s="91"/>
      <c r="Y327" s="91"/>
      <c r="Z327" s="91"/>
      <c r="AA327" s="309"/>
      <c r="AB327" s="309"/>
      <c r="AC327" s="309"/>
      <c r="AD327" s="309"/>
      <c r="AE327" s="91"/>
      <c r="AF327" s="91"/>
      <c r="AG327" s="91"/>
      <c r="AH327" s="91"/>
      <c r="AI327" s="91"/>
      <c r="AJ327" s="91"/>
      <c r="AK327" s="91"/>
      <c r="AL327" s="91"/>
      <c r="AM327" s="91"/>
      <c r="AN327" s="91"/>
      <c r="AO327" s="91"/>
      <c r="AP327" s="91"/>
      <c r="AQ327" s="91"/>
      <c r="AR327" s="91"/>
      <c r="AS327" s="91"/>
      <c r="AT327" s="91"/>
      <c r="AU327" s="91"/>
      <c r="AV327" s="91"/>
      <c r="AW327" s="91"/>
      <c r="AX327" s="91"/>
      <c r="AY327" s="91"/>
      <c r="AZ327" s="91"/>
      <c r="BA327" s="91"/>
      <c r="BB327" s="91"/>
      <c r="BC327" s="91"/>
      <c r="BD327" s="91"/>
    </row>
    <row r="328" spans="1:56" s="92" customFormat="1" ht="13.8">
      <c r="A328" s="91"/>
      <c r="B328" s="91"/>
      <c r="C328" s="91"/>
      <c r="D328" s="91"/>
      <c r="E328" s="91"/>
      <c r="F328" s="91"/>
      <c r="G328" s="91"/>
      <c r="H328" s="91"/>
      <c r="I328" s="91"/>
      <c r="J328" s="91"/>
      <c r="K328" s="91"/>
      <c r="L328" s="91"/>
      <c r="M328" s="91"/>
      <c r="N328" s="91"/>
      <c r="O328" s="91"/>
      <c r="P328" s="91"/>
      <c r="Q328" s="91"/>
      <c r="R328" s="247"/>
      <c r="S328" s="247"/>
      <c r="T328" s="247"/>
      <c r="U328" s="247"/>
      <c r="V328" s="247"/>
      <c r="W328" s="247"/>
      <c r="X328" s="91"/>
      <c r="Y328" s="91"/>
      <c r="Z328" s="91"/>
      <c r="AA328" s="309"/>
      <c r="AB328" s="309"/>
      <c r="AC328" s="309"/>
      <c r="AD328" s="309"/>
      <c r="AE328" s="91"/>
      <c r="AF328" s="91"/>
      <c r="AG328" s="91"/>
      <c r="AH328" s="91"/>
      <c r="AI328" s="91"/>
      <c r="AJ328" s="91"/>
      <c r="AK328" s="91"/>
      <c r="AL328" s="91"/>
      <c r="AM328" s="91"/>
      <c r="AN328" s="91"/>
      <c r="AO328" s="91"/>
      <c r="AP328" s="91"/>
      <c r="AQ328" s="91"/>
      <c r="AR328" s="91"/>
      <c r="AS328" s="91"/>
      <c r="AT328" s="91"/>
      <c r="AU328" s="91"/>
      <c r="AV328" s="91"/>
      <c r="AW328" s="91"/>
      <c r="AX328" s="91"/>
      <c r="AY328" s="91"/>
      <c r="AZ328" s="91"/>
      <c r="BA328" s="91"/>
      <c r="BB328" s="91"/>
      <c r="BC328" s="91"/>
      <c r="BD328" s="91"/>
    </row>
    <row r="329" spans="1:56" s="92" customFormat="1" ht="13.8">
      <c r="A329" s="91"/>
      <c r="B329" s="91"/>
      <c r="C329" s="91"/>
      <c r="D329" s="91"/>
      <c r="E329" s="91"/>
      <c r="F329" s="91"/>
      <c r="G329" s="91"/>
      <c r="H329" s="91"/>
      <c r="I329" s="91"/>
      <c r="J329" s="91"/>
      <c r="K329" s="91"/>
      <c r="L329" s="91"/>
      <c r="M329" s="91"/>
      <c r="N329" s="91"/>
      <c r="O329" s="91"/>
      <c r="P329" s="91"/>
      <c r="Q329" s="91"/>
      <c r="R329" s="247"/>
      <c r="S329" s="247"/>
      <c r="T329" s="247"/>
      <c r="U329" s="247"/>
      <c r="V329" s="247"/>
      <c r="W329" s="247"/>
      <c r="X329" s="91"/>
      <c r="Y329" s="91"/>
      <c r="Z329" s="91"/>
      <c r="AA329" s="309"/>
      <c r="AB329" s="309"/>
      <c r="AC329" s="309"/>
      <c r="AD329" s="309"/>
      <c r="AE329" s="91"/>
      <c r="AF329" s="91"/>
      <c r="AG329" s="91"/>
      <c r="AH329" s="91"/>
      <c r="AI329" s="91"/>
      <c r="AJ329" s="91"/>
      <c r="AK329" s="91"/>
      <c r="AL329" s="91"/>
      <c r="AM329" s="91"/>
      <c r="AN329" s="91"/>
      <c r="AO329" s="91"/>
      <c r="AP329" s="91"/>
      <c r="AQ329" s="91"/>
      <c r="AR329" s="91"/>
      <c r="AS329" s="91"/>
      <c r="AT329" s="91"/>
      <c r="AU329" s="91"/>
      <c r="AV329" s="91"/>
      <c r="AW329" s="91"/>
      <c r="AX329" s="91"/>
      <c r="AY329" s="91"/>
      <c r="AZ329" s="91"/>
      <c r="BA329" s="91"/>
      <c r="BB329" s="91"/>
      <c r="BC329" s="91"/>
      <c r="BD329" s="91"/>
    </row>
    <row r="330" spans="1:56" s="92" customFormat="1" ht="13.8">
      <c r="A330" s="91"/>
      <c r="B330" s="91"/>
      <c r="C330" s="91"/>
      <c r="D330" s="91"/>
      <c r="E330" s="91"/>
      <c r="F330" s="91"/>
      <c r="G330" s="91"/>
      <c r="H330" s="91"/>
      <c r="I330" s="91"/>
      <c r="J330" s="91"/>
      <c r="K330" s="91"/>
      <c r="L330" s="91"/>
      <c r="M330" s="91"/>
      <c r="N330" s="91"/>
      <c r="O330" s="91"/>
      <c r="P330" s="91"/>
      <c r="Q330" s="91"/>
      <c r="R330" s="247"/>
      <c r="S330" s="247"/>
      <c r="T330" s="247"/>
      <c r="U330" s="247"/>
      <c r="V330" s="247"/>
      <c r="W330" s="247"/>
      <c r="X330" s="91"/>
      <c r="Y330" s="91"/>
      <c r="Z330" s="91"/>
      <c r="AA330" s="309"/>
      <c r="AB330" s="309"/>
      <c r="AC330" s="309"/>
      <c r="AD330" s="309"/>
      <c r="AE330" s="91"/>
      <c r="AF330" s="91"/>
      <c r="AG330" s="91"/>
      <c r="AH330" s="91"/>
      <c r="AI330" s="91"/>
      <c r="AJ330" s="91"/>
      <c r="AK330" s="91"/>
      <c r="AL330" s="91"/>
      <c r="AM330" s="91"/>
      <c r="AN330" s="91"/>
      <c r="AO330" s="91"/>
      <c r="AP330" s="91"/>
      <c r="AQ330" s="91"/>
      <c r="AR330" s="91"/>
      <c r="AS330" s="91"/>
      <c r="AT330" s="91"/>
      <c r="AU330" s="91"/>
      <c r="AV330" s="91"/>
      <c r="AW330" s="91"/>
      <c r="AX330" s="91"/>
      <c r="AY330" s="91"/>
      <c r="AZ330" s="91"/>
      <c r="BA330" s="91"/>
      <c r="BB330" s="91"/>
      <c r="BC330" s="91"/>
      <c r="BD330" s="91"/>
    </row>
    <row r="331" spans="1:56" s="92" customFormat="1" ht="13.8">
      <c r="A331" s="91"/>
      <c r="B331" s="91"/>
      <c r="C331" s="91"/>
      <c r="D331" s="91"/>
      <c r="E331" s="91"/>
      <c r="F331" s="91"/>
      <c r="G331" s="91"/>
      <c r="H331" s="91"/>
      <c r="I331" s="91"/>
      <c r="J331" s="91"/>
      <c r="K331" s="91"/>
      <c r="L331" s="91"/>
      <c r="M331" s="91"/>
      <c r="N331" s="91"/>
      <c r="O331" s="91"/>
      <c r="P331" s="91"/>
      <c r="Q331" s="91"/>
      <c r="R331" s="247"/>
      <c r="S331" s="247"/>
      <c r="T331" s="247"/>
      <c r="U331" s="247"/>
      <c r="V331" s="247"/>
      <c r="W331" s="247"/>
      <c r="X331" s="91"/>
      <c r="Y331" s="91"/>
      <c r="Z331" s="91"/>
      <c r="AA331" s="309"/>
      <c r="AB331" s="309"/>
      <c r="AC331" s="309"/>
      <c r="AD331" s="309"/>
      <c r="AE331" s="91"/>
      <c r="AF331" s="91"/>
      <c r="AG331" s="91"/>
      <c r="AH331" s="91"/>
      <c r="AI331" s="91"/>
      <c r="AJ331" s="91"/>
      <c r="AK331" s="91"/>
      <c r="AL331" s="91"/>
      <c r="AM331" s="91"/>
      <c r="AN331" s="91"/>
      <c r="AO331" s="91"/>
      <c r="AP331" s="91"/>
      <c r="AQ331" s="91"/>
      <c r="AR331" s="91"/>
      <c r="AS331" s="91"/>
      <c r="AT331" s="91"/>
      <c r="AU331" s="91"/>
      <c r="AV331" s="91"/>
      <c r="AW331" s="91"/>
      <c r="AX331" s="91"/>
      <c r="AY331" s="91"/>
      <c r="AZ331" s="91"/>
      <c r="BA331" s="91"/>
      <c r="BB331" s="91"/>
      <c r="BC331" s="91"/>
      <c r="BD331" s="91"/>
    </row>
    <row r="332" spans="1:56" s="92" customFormat="1" ht="13.8">
      <c r="A332" s="91"/>
      <c r="B332" s="91"/>
      <c r="C332" s="91"/>
      <c r="D332" s="91"/>
      <c r="E332" s="91"/>
      <c r="F332" s="91"/>
      <c r="G332" s="91"/>
      <c r="H332" s="91"/>
      <c r="I332" s="91"/>
      <c r="J332" s="91"/>
      <c r="K332" s="91"/>
      <c r="L332" s="91"/>
      <c r="M332" s="91"/>
      <c r="N332" s="91"/>
      <c r="O332" s="91"/>
      <c r="P332" s="91"/>
      <c r="Q332" s="91"/>
      <c r="R332" s="247"/>
      <c r="S332" s="247"/>
      <c r="T332" s="247"/>
      <c r="U332" s="247"/>
      <c r="V332" s="247"/>
      <c r="W332" s="247"/>
      <c r="X332" s="91"/>
      <c r="Y332" s="91"/>
      <c r="Z332" s="91"/>
      <c r="AA332" s="309"/>
      <c r="AB332" s="309"/>
      <c r="AC332" s="309"/>
      <c r="AD332" s="309"/>
      <c r="AE332" s="91"/>
      <c r="AF332" s="91"/>
      <c r="AG332" s="91"/>
      <c r="AH332" s="91"/>
      <c r="AI332" s="91"/>
      <c r="AJ332" s="91"/>
      <c r="AK332" s="91"/>
      <c r="AL332" s="91"/>
      <c r="AM332" s="91"/>
      <c r="AN332" s="91"/>
      <c r="AO332" s="91"/>
      <c r="AP332" s="91"/>
      <c r="AQ332" s="91"/>
      <c r="AR332" s="91"/>
      <c r="AS332" s="91"/>
      <c r="AT332" s="91"/>
      <c r="AU332" s="91"/>
      <c r="AV332" s="91"/>
      <c r="AW332" s="91"/>
      <c r="AX332" s="91"/>
      <c r="AY332" s="91"/>
      <c r="AZ332" s="91"/>
      <c r="BA332" s="91"/>
      <c r="BB332" s="91"/>
      <c r="BC332" s="91"/>
      <c r="BD332" s="91"/>
    </row>
    <row r="333" spans="1:56" s="92" customFormat="1" ht="13.8">
      <c r="A333" s="91"/>
      <c r="B333" s="91"/>
      <c r="C333" s="91"/>
      <c r="D333" s="91"/>
      <c r="E333" s="91"/>
      <c r="F333" s="91"/>
      <c r="G333" s="91"/>
      <c r="H333" s="91"/>
      <c r="I333" s="91"/>
      <c r="J333" s="91"/>
      <c r="K333" s="91"/>
      <c r="L333" s="91"/>
      <c r="M333" s="91"/>
      <c r="N333" s="91"/>
      <c r="O333" s="91"/>
      <c r="P333" s="91"/>
      <c r="Q333" s="91"/>
      <c r="R333" s="247"/>
      <c r="S333" s="247"/>
      <c r="T333" s="247"/>
      <c r="U333" s="247"/>
      <c r="V333" s="247"/>
      <c r="W333" s="247"/>
      <c r="X333" s="91"/>
      <c r="Y333" s="91"/>
      <c r="Z333" s="91"/>
      <c r="AA333" s="309"/>
      <c r="AB333" s="309"/>
      <c r="AC333" s="309"/>
      <c r="AD333" s="309"/>
      <c r="AE333" s="91"/>
      <c r="AF333" s="91"/>
      <c r="AG333" s="91"/>
      <c r="AH333" s="91"/>
      <c r="AI333" s="91"/>
      <c r="AJ333" s="91"/>
      <c r="AK333" s="91"/>
      <c r="AL333" s="91"/>
      <c r="AM333" s="91"/>
      <c r="AN333" s="91"/>
      <c r="AO333" s="91"/>
      <c r="AP333" s="91"/>
      <c r="AQ333" s="91"/>
      <c r="AR333" s="91"/>
      <c r="AS333" s="91"/>
      <c r="AT333" s="91"/>
      <c r="AU333" s="91"/>
      <c r="AV333" s="91"/>
      <c r="AW333" s="91"/>
      <c r="AX333" s="91"/>
      <c r="AY333" s="91"/>
      <c r="AZ333" s="91"/>
      <c r="BA333" s="91"/>
      <c r="BB333" s="91"/>
      <c r="BC333" s="91"/>
      <c r="BD333" s="91"/>
    </row>
    <row r="334" spans="1:56" s="92" customFormat="1" ht="13.8">
      <c r="A334" s="91"/>
      <c r="B334" s="91"/>
      <c r="C334" s="91"/>
      <c r="D334" s="91"/>
      <c r="E334" s="91"/>
      <c r="F334" s="91"/>
      <c r="G334" s="91"/>
      <c r="H334" s="91"/>
      <c r="I334" s="91"/>
      <c r="J334" s="91"/>
      <c r="K334" s="91"/>
      <c r="L334" s="91"/>
      <c r="M334" s="91"/>
      <c r="N334" s="91"/>
      <c r="O334" s="91"/>
      <c r="P334" s="91"/>
      <c r="Q334" s="91"/>
      <c r="R334" s="247"/>
      <c r="S334" s="247"/>
      <c r="T334" s="247"/>
      <c r="U334" s="247"/>
      <c r="V334" s="247"/>
      <c r="W334" s="247"/>
      <c r="X334" s="91"/>
      <c r="Y334" s="91"/>
      <c r="Z334" s="91"/>
      <c r="AA334" s="309"/>
      <c r="AB334" s="309"/>
      <c r="AC334" s="309"/>
      <c r="AD334" s="309"/>
      <c r="AE334" s="91"/>
      <c r="AF334" s="91"/>
      <c r="AG334" s="91"/>
      <c r="AH334" s="91"/>
      <c r="AI334" s="91"/>
      <c r="AJ334" s="91"/>
      <c r="AK334" s="91"/>
      <c r="AL334" s="91"/>
      <c r="AM334" s="91"/>
      <c r="AN334" s="91"/>
      <c r="AO334" s="91"/>
      <c r="AP334" s="91"/>
      <c r="AQ334" s="91"/>
      <c r="AR334" s="91"/>
      <c r="AS334" s="91"/>
      <c r="AT334" s="91"/>
      <c r="AU334" s="91"/>
      <c r="AV334" s="91"/>
      <c r="AW334" s="91"/>
      <c r="AX334" s="91"/>
      <c r="AY334" s="91"/>
      <c r="AZ334" s="91"/>
      <c r="BA334" s="91"/>
      <c r="BB334" s="91"/>
      <c r="BC334" s="91"/>
      <c r="BD334" s="91"/>
    </row>
    <row r="335" spans="1:56" s="92" customFormat="1" ht="13.8">
      <c r="A335" s="91"/>
      <c r="B335" s="91"/>
      <c r="C335" s="91"/>
      <c r="D335" s="91"/>
      <c r="E335" s="91"/>
      <c r="F335" s="91"/>
      <c r="G335" s="91"/>
      <c r="H335" s="91"/>
      <c r="I335" s="91"/>
      <c r="J335" s="91"/>
      <c r="K335" s="91"/>
      <c r="L335" s="91"/>
      <c r="M335" s="91"/>
      <c r="N335" s="91"/>
      <c r="O335" s="91"/>
      <c r="P335" s="91"/>
      <c r="Q335" s="91"/>
      <c r="R335" s="247"/>
      <c r="S335" s="247"/>
      <c r="T335" s="247"/>
      <c r="U335" s="247"/>
      <c r="V335" s="247"/>
      <c r="W335" s="247"/>
      <c r="X335" s="91"/>
      <c r="Y335" s="91"/>
      <c r="Z335" s="91"/>
      <c r="AA335" s="309"/>
      <c r="AB335" s="309"/>
      <c r="AC335" s="309"/>
      <c r="AD335" s="309"/>
      <c r="AE335" s="91"/>
      <c r="AF335" s="91"/>
      <c r="AG335" s="91"/>
      <c r="AH335" s="91"/>
      <c r="AI335" s="91"/>
      <c r="AJ335" s="91"/>
      <c r="AK335" s="91"/>
      <c r="AL335" s="91"/>
      <c r="AM335" s="91"/>
      <c r="AN335" s="91"/>
      <c r="AO335" s="91"/>
      <c r="AP335" s="91"/>
      <c r="AQ335" s="91"/>
      <c r="AR335" s="91"/>
      <c r="AS335" s="91"/>
      <c r="AT335" s="91"/>
      <c r="AU335" s="91"/>
      <c r="AV335" s="91"/>
      <c r="AW335" s="91"/>
      <c r="AX335" s="91"/>
      <c r="AY335" s="91"/>
      <c r="AZ335" s="91"/>
      <c r="BA335" s="91"/>
      <c r="BB335" s="91"/>
      <c r="BC335" s="91"/>
      <c r="BD335" s="91"/>
    </row>
    <row r="336" spans="1:56" s="92" customFormat="1" ht="13.8">
      <c r="A336" s="91"/>
      <c r="B336" s="91"/>
      <c r="C336" s="91"/>
      <c r="D336" s="91"/>
      <c r="E336" s="91"/>
      <c r="F336" s="91"/>
      <c r="G336" s="91"/>
      <c r="H336" s="91"/>
      <c r="I336" s="91"/>
      <c r="J336" s="91"/>
      <c r="K336" s="91"/>
      <c r="L336" s="91"/>
      <c r="M336" s="91"/>
      <c r="N336" s="91"/>
      <c r="O336" s="91"/>
      <c r="P336" s="91"/>
      <c r="Q336" s="91"/>
      <c r="R336" s="247"/>
      <c r="S336" s="247"/>
      <c r="T336" s="247"/>
      <c r="U336" s="247"/>
      <c r="V336" s="247"/>
      <c r="W336" s="247"/>
      <c r="X336" s="91"/>
      <c r="Y336" s="91"/>
      <c r="Z336" s="91"/>
      <c r="AA336" s="309"/>
      <c r="AB336" s="309"/>
      <c r="AC336" s="309"/>
      <c r="AD336" s="309"/>
      <c r="AE336" s="91"/>
      <c r="AF336" s="91"/>
      <c r="AG336" s="91"/>
      <c r="AH336" s="91"/>
      <c r="AI336" s="91"/>
      <c r="AJ336" s="91"/>
      <c r="AK336" s="91"/>
      <c r="AL336" s="91"/>
      <c r="AM336" s="91"/>
      <c r="AN336" s="91"/>
      <c r="AO336" s="91"/>
      <c r="AP336" s="91"/>
      <c r="AQ336" s="91"/>
      <c r="AR336" s="91"/>
      <c r="AS336" s="91"/>
      <c r="AT336" s="91"/>
      <c r="AU336" s="91"/>
      <c r="AV336" s="91"/>
      <c r="AW336" s="91"/>
      <c r="AX336" s="91"/>
      <c r="AY336" s="91"/>
      <c r="AZ336" s="91"/>
      <c r="BA336" s="91"/>
      <c r="BB336" s="91"/>
      <c r="BC336" s="91"/>
      <c r="BD336" s="91"/>
    </row>
    <row r="337" spans="1:56" s="92" customFormat="1" ht="13.8">
      <c r="A337" s="91"/>
      <c r="B337" s="91"/>
      <c r="C337" s="91"/>
      <c r="D337" s="91"/>
      <c r="E337" s="91"/>
      <c r="F337" s="91"/>
      <c r="G337" s="91"/>
      <c r="H337" s="91"/>
      <c r="I337" s="91"/>
      <c r="J337" s="91"/>
      <c r="K337" s="91"/>
      <c r="L337" s="91"/>
      <c r="M337" s="91"/>
      <c r="N337" s="91"/>
      <c r="O337" s="91"/>
      <c r="P337" s="91"/>
      <c r="Q337" s="91"/>
      <c r="R337" s="247"/>
      <c r="S337" s="247"/>
      <c r="T337" s="247"/>
      <c r="U337" s="247"/>
      <c r="V337" s="247"/>
      <c r="W337" s="247"/>
      <c r="X337" s="91"/>
      <c r="Y337" s="91"/>
      <c r="Z337" s="91"/>
      <c r="AA337" s="309"/>
      <c r="AB337" s="309"/>
      <c r="AC337" s="309"/>
      <c r="AD337" s="309"/>
      <c r="AE337" s="91"/>
      <c r="AF337" s="91"/>
      <c r="AG337" s="91"/>
      <c r="AH337" s="91"/>
      <c r="AI337" s="91"/>
      <c r="AJ337" s="91"/>
      <c r="AK337" s="91"/>
      <c r="AL337" s="91"/>
      <c r="AM337" s="91"/>
      <c r="AN337" s="91"/>
      <c r="AO337" s="91"/>
      <c r="AP337" s="91"/>
      <c r="AQ337" s="91"/>
      <c r="AR337" s="91"/>
      <c r="AS337" s="91"/>
      <c r="AT337" s="91"/>
      <c r="AU337" s="91"/>
      <c r="AV337" s="91"/>
      <c r="AW337" s="91"/>
      <c r="AX337" s="91"/>
      <c r="AY337" s="91"/>
      <c r="AZ337" s="91"/>
      <c r="BA337" s="91"/>
      <c r="BB337" s="91"/>
      <c r="BC337" s="91"/>
      <c r="BD337" s="91"/>
    </row>
    <row r="338" spans="1:56" s="92" customFormat="1" ht="13.8">
      <c r="A338" s="91"/>
      <c r="B338" s="91"/>
      <c r="C338" s="91"/>
      <c r="D338" s="91"/>
      <c r="E338" s="91"/>
      <c r="F338" s="91"/>
      <c r="G338" s="91"/>
      <c r="H338" s="91"/>
      <c r="I338" s="91"/>
      <c r="J338" s="91"/>
      <c r="K338" s="91"/>
      <c r="L338" s="91"/>
      <c r="M338" s="91"/>
      <c r="N338" s="91"/>
      <c r="O338" s="91"/>
      <c r="P338" s="91"/>
      <c r="Q338" s="91"/>
      <c r="R338" s="247"/>
      <c r="S338" s="247"/>
      <c r="T338" s="247"/>
      <c r="U338" s="247"/>
      <c r="V338" s="247"/>
      <c r="W338" s="247"/>
      <c r="X338" s="91"/>
      <c r="Y338" s="91"/>
      <c r="Z338" s="91"/>
      <c r="AA338" s="309"/>
      <c r="AB338" s="309"/>
      <c r="AC338" s="309"/>
      <c r="AD338" s="309"/>
      <c r="AE338" s="91"/>
      <c r="AF338" s="91"/>
      <c r="AG338" s="91"/>
      <c r="AH338" s="91"/>
      <c r="AI338" s="91"/>
      <c r="AJ338" s="91"/>
      <c r="AK338" s="91"/>
      <c r="AL338" s="91"/>
      <c r="AM338" s="91"/>
      <c r="AN338" s="91"/>
      <c r="AO338" s="91"/>
      <c r="AP338" s="91"/>
      <c r="AQ338" s="91"/>
      <c r="AR338" s="91"/>
      <c r="AS338" s="91"/>
      <c r="AT338" s="91"/>
      <c r="AU338" s="91"/>
      <c r="AV338" s="91"/>
      <c r="AW338" s="91"/>
      <c r="AX338" s="91"/>
      <c r="AY338" s="91"/>
      <c r="AZ338" s="91"/>
      <c r="BA338" s="91"/>
      <c r="BB338" s="91"/>
      <c r="BC338" s="91"/>
      <c r="BD338" s="91"/>
    </row>
    <row r="339" spans="1:56" s="92" customFormat="1" ht="13.8">
      <c r="A339" s="91"/>
      <c r="B339" s="91"/>
      <c r="C339" s="91"/>
      <c r="D339" s="91"/>
      <c r="E339" s="91"/>
      <c r="F339" s="91"/>
      <c r="G339" s="91"/>
      <c r="H339" s="91"/>
      <c r="I339" s="91"/>
      <c r="J339" s="91"/>
      <c r="K339" s="91"/>
      <c r="L339" s="91"/>
      <c r="M339" s="91"/>
      <c r="N339" s="91"/>
      <c r="O339" s="91"/>
      <c r="P339" s="91"/>
      <c r="Q339" s="91"/>
      <c r="R339" s="247"/>
      <c r="S339" s="247"/>
      <c r="T339" s="247"/>
      <c r="U339" s="247"/>
      <c r="V339" s="247"/>
      <c r="W339" s="247"/>
      <c r="X339" s="91"/>
      <c r="Y339" s="91"/>
      <c r="Z339" s="91"/>
      <c r="AA339" s="309"/>
      <c r="AB339" s="309"/>
      <c r="AC339" s="309"/>
      <c r="AD339" s="309"/>
      <c r="AE339" s="91"/>
      <c r="AF339" s="91"/>
      <c r="AG339" s="91"/>
      <c r="AH339" s="91"/>
      <c r="AI339" s="91"/>
      <c r="AJ339" s="91"/>
      <c r="AK339" s="91"/>
      <c r="AL339" s="91"/>
      <c r="AM339" s="91"/>
      <c r="AN339" s="91"/>
      <c r="AO339" s="91"/>
      <c r="AP339" s="91"/>
      <c r="AQ339" s="91"/>
      <c r="AR339" s="91"/>
      <c r="AS339" s="91"/>
      <c r="AT339" s="91"/>
      <c r="AU339" s="91"/>
      <c r="AV339" s="91"/>
      <c r="AW339" s="91"/>
      <c r="AX339" s="91"/>
      <c r="AY339" s="91"/>
      <c r="AZ339" s="91"/>
      <c r="BA339" s="91"/>
      <c r="BB339" s="91"/>
      <c r="BC339" s="91"/>
      <c r="BD339" s="91"/>
    </row>
    <row r="340" spans="1:56" s="92" customFormat="1" ht="13.8">
      <c r="A340" s="91"/>
      <c r="B340" s="91"/>
      <c r="C340" s="91"/>
      <c r="D340" s="91"/>
      <c r="E340" s="91"/>
      <c r="F340" s="91"/>
      <c r="G340" s="91"/>
      <c r="H340" s="91"/>
      <c r="I340" s="91"/>
      <c r="J340" s="91"/>
      <c r="K340" s="91"/>
      <c r="L340" s="91"/>
      <c r="M340" s="91"/>
      <c r="N340" s="91"/>
      <c r="O340" s="91"/>
      <c r="P340" s="91"/>
      <c r="Q340" s="91"/>
      <c r="R340" s="247"/>
      <c r="S340" s="247"/>
      <c r="T340" s="247"/>
      <c r="U340" s="247"/>
      <c r="V340" s="247"/>
      <c r="W340" s="247"/>
      <c r="X340" s="91"/>
      <c r="Y340" s="91"/>
      <c r="Z340" s="91"/>
      <c r="AA340" s="309"/>
      <c r="AB340" s="309"/>
      <c r="AC340" s="309"/>
      <c r="AD340" s="309"/>
      <c r="AE340" s="91"/>
      <c r="AF340" s="91"/>
      <c r="AG340" s="91"/>
      <c r="AH340" s="91"/>
      <c r="AI340" s="91"/>
      <c r="AJ340" s="91"/>
      <c r="AK340" s="91"/>
      <c r="AL340" s="91"/>
      <c r="AM340" s="91"/>
      <c r="AN340" s="91"/>
      <c r="AO340" s="91"/>
      <c r="AP340" s="91"/>
      <c r="AQ340" s="91"/>
      <c r="AR340" s="91"/>
      <c r="AS340" s="91"/>
      <c r="AT340" s="91"/>
      <c r="AU340" s="91"/>
      <c r="AV340" s="91"/>
      <c r="AW340" s="91"/>
      <c r="AX340" s="91"/>
      <c r="AY340" s="91"/>
      <c r="AZ340" s="91"/>
      <c r="BA340" s="91"/>
      <c r="BB340" s="91"/>
      <c r="BC340" s="91"/>
      <c r="BD340" s="91"/>
    </row>
    <row r="341" spans="1:56" s="92" customFormat="1" ht="13.8">
      <c r="A341" s="91"/>
      <c r="B341" s="91"/>
      <c r="C341" s="91"/>
      <c r="D341" s="91"/>
      <c r="E341" s="91"/>
      <c r="F341" s="91"/>
      <c r="G341" s="91"/>
      <c r="H341" s="91"/>
      <c r="I341" s="91"/>
      <c r="J341" s="91"/>
      <c r="K341" s="91"/>
      <c r="L341" s="91"/>
      <c r="M341" s="91"/>
      <c r="N341" s="91"/>
      <c r="O341" s="91"/>
      <c r="P341" s="91"/>
      <c r="Q341" s="91"/>
      <c r="R341" s="247"/>
      <c r="S341" s="247"/>
      <c r="T341" s="247"/>
      <c r="U341" s="247"/>
      <c r="V341" s="247"/>
      <c r="W341" s="247"/>
      <c r="X341" s="91"/>
      <c r="Y341" s="91"/>
      <c r="Z341" s="91"/>
      <c r="AA341" s="309"/>
      <c r="AB341" s="309"/>
      <c r="AC341" s="309"/>
      <c r="AD341" s="309"/>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c r="BB341" s="91"/>
      <c r="BC341" s="91"/>
      <c r="BD341" s="91"/>
    </row>
    <row r="342" spans="1:56" s="92" customFormat="1" ht="13.8">
      <c r="A342" s="91"/>
      <c r="B342" s="91"/>
      <c r="C342" s="91"/>
      <c r="D342" s="91"/>
      <c r="E342" s="91"/>
      <c r="F342" s="91"/>
      <c r="G342" s="91"/>
      <c r="H342" s="91"/>
      <c r="I342" s="91"/>
      <c r="J342" s="91"/>
      <c r="K342" s="91"/>
      <c r="L342" s="91"/>
      <c r="M342" s="91"/>
      <c r="N342" s="91"/>
      <c r="O342" s="91"/>
      <c r="P342" s="91"/>
      <c r="Q342" s="91"/>
      <c r="R342" s="247"/>
      <c r="S342" s="247"/>
      <c r="T342" s="247"/>
      <c r="U342" s="247"/>
      <c r="V342" s="247"/>
      <c r="W342" s="247"/>
      <c r="X342" s="91"/>
      <c r="Y342" s="91"/>
      <c r="Z342" s="91"/>
      <c r="AA342" s="309"/>
      <c r="AB342" s="309"/>
      <c r="AC342" s="309"/>
      <c r="AD342" s="309"/>
      <c r="AE342" s="91"/>
      <c r="AF342" s="91"/>
      <c r="AG342" s="91"/>
      <c r="AH342" s="91"/>
      <c r="AI342" s="91"/>
      <c r="AJ342" s="91"/>
      <c r="AK342" s="91"/>
      <c r="AL342" s="91"/>
      <c r="AM342" s="91"/>
      <c r="AN342" s="91"/>
      <c r="AO342" s="91"/>
      <c r="AP342" s="91"/>
      <c r="AQ342" s="91"/>
      <c r="AR342" s="91"/>
      <c r="AS342" s="91"/>
      <c r="AT342" s="91"/>
      <c r="AU342" s="91"/>
      <c r="AV342" s="91"/>
      <c r="AW342" s="91"/>
      <c r="AX342" s="91"/>
      <c r="AY342" s="91"/>
      <c r="AZ342" s="91"/>
      <c r="BA342" s="91"/>
      <c r="BB342" s="91"/>
      <c r="BC342" s="91"/>
      <c r="BD342" s="91"/>
    </row>
    <row r="343" spans="1:56" s="92" customFormat="1" ht="13.8">
      <c r="A343" s="91"/>
      <c r="B343" s="91"/>
      <c r="C343" s="91"/>
      <c r="D343" s="91"/>
      <c r="E343" s="91"/>
      <c r="F343" s="91"/>
      <c r="G343" s="91"/>
      <c r="H343" s="91"/>
      <c r="I343" s="91"/>
      <c r="J343" s="91"/>
      <c r="K343" s="91"/>
      <c r="L343" s="91"/>
      <c r="M343" s="91"/>
      <c r="N343" s="91"/>
      <c r="O343" s="91"/>
      <c r="P343" s="91"/>
      <c r="Q343" s="91"/>
      <c r="R343" s="247"/>
      <c r="S343" s="247"/>
      <c r="T343" s="247"/>
      <c r="U343" s="247"/>
      <c r="V343" s="247"/>
      <c r="W343" s="247"/>
      <c r="X343" s="91"/>
      <c r="Y343" s="91"/>
      <c r="Z343" s="91"/>
      <c r="AA343" s="309"/>
      <c r="AB343" s="309"/>
      <c r="AC343" s="309"/>
      <c r="AD343" s="309"/>
      <c r="AE343" s="91"/>
      <c r="AF343" s="91"/>
      <c r="AG343" s="91"/>
      <c r="AH343" s="91"/>
      <c r="AI343" s="91"/>
      <c r="AJ343" s="91"/>
      <c r="AK343" s="91"/>
      <c r="AL343" s="91"/>
      <c r="AM343" s="91"/>
      <c r="AN343" s="91"/>
      <c r="AO343" s="91"/>
      <c r="AP343" s="91"/>
      <c r="AQ343" s="91"/>
      <c r="AR343" s="91"/>
      <c r="AS343" s="91"/>
      <c r="AT343" s="91"/>
      <c r="AU343" s="91"/>
      <c r="AV343" s="91"/>
      <c r="AW343" s="91"/>
      <c r="AX343" s="91"/>
      <c r="AY343" s="91"/>
      <c r="AZ343" s="91"/>
      <c r="BA343" s="91"/>
      <c r="BB343" s="91"/>
      <c r="BC343" s="91"/>
      <c r="BD343" s="91"/>
    </row>
    <row r="344" spans="1:56" s="92" customFormat="1" ht="13.8">
      <c r="A344" s="91"/>
      <c r="B344" s="91"/>
      <c r="C344" s="91"/>
      <c r="D344" s="91"/>
      <c r="E344" s="91"/>
      <c r="F344" s="91"/>
      <c r="G344" s="91"/>
      <c r="H344" s="91"/>
      <c r="I344" s="91"/>
      <c r="J344" s="91"/>
      <c r="K344" s="91"/>
      <c r="L344" s="91"/>
      <c r="M344" s="91"/>
      <c r="N344" s="91"/>
      <c r="O344" s="91"/>
      <c r="P344" s="91"/>
      <c r="Q344" s="91"/>
      <c r="R344" s="247"/>
      <c r="S344" s="247"/>
      <c r="T344" s="247"/>
      <c r="U344" s="247"/>
      <c r="V344" s="247"/>
      <c r="W344" s="247"/>
      <c r="X344" s="91"/>
      <c r="Y344" s="91"/>
      <c r="Z344" s="91"/>
      <c r="AA344" s="309"/>
      <c r="AB344" s="309"/>
      <c r="AC344" s="309"/>
      <c r="AD344" s="309"/>
      <c r="AE344" s="91"/>
      <c r="AF344" s="91"/>
      <c r="AG344" s="91"/>
      <c r="AH344" s="91"/>
      <c r="AI344" s="91"/>
      <c r="AJ344" s="91"/>
      <c r="AK344" s="91"/>
      <c r="AL344" s="91"/>
      <c r="AM344" s="91"/>
      <c r="AN344" s="91"/>
      <c r="AO344" s="91"/>
      <c r="AP344" s="91"/>
      <c r="AQ344" s="91"/>
      <c r="AR344" s="91"/>
      <c r="AS344" s="91"/>
      <c r="AT344" s="91"/>
      <c r="AU344" s="91"/>
      <c r="AV344" s="91"/>
      <c r="AW344" s="91"/>
      <c r="AX344" s="91"/>
      <c r="AY344" s="91"/>
      <c r="AZ344" s="91"/>
      <c r="BA344" s="91"/>
      <c r="BB344" s="91"/>
      <c r="BC344" s="91"/>
      <c r="BD344" s="91"/>
    </row>
    <row r="345" spans="1:56" s="92" customFormat="1" ht="13.8">
      <c r="A345" s="91"/>
      <c r="B345" s="91"/>
      <c r="C345" s="91"/>
      <c r="D345" s="91"/>
      <c r="E345" s="91"/>
      <c r="F345" s="91"/>
      <c r="G345" s="91"/>
      <c r="H345" s="91"/>
      <c r="I345" s="91"/>
      <c r="J345" s="91"/>
      <c r="K345" s="91"/>
      <c r="L345" s="91"/>
      <c r="M345" s="91"/>
      <c r="N345" s="91"/>
      <c r="O345" s="91"/>
      <c r="P345" s="91"/>
      <c r="Q345" s="91"/>
      <c r="R345" s="247"/>
      <c r="S345" s="247"/>
      <c r="T345" s="247"/>
      <c r="U345" s="247"/>
      <c r="V345" s="247"/>
      <c r="W345" s="247"/>
      <c r="X345" s="91"/>
      <c r="Y345" s="91"/>
      <c r="Z345" s="91"/>
      <c r="AA345" s="309"/>
      <c r="AB345" s="309"/>
      <c r="AC345" s="309"/>
      <c r="AD345" s="309"/>
      <c r="AE345" s="91"/>
      <c r="AF345" s="91"/>
      <c r="AG345" s="91"/>
      <c r="AH345" s="91"/>
      <c r="AI345" s="91"/>
      <c r="AJ345" s="91"/>
      <c r="AK345" s="91"/>
      <c r="AL345" s="91"/>
      <c r="AM345" s="91"/>
      <c r="AN345" s="91"/>
      <c r="AO345" s="91"/>
      <c r="AP345" s="91"/>
      <c r="AQ345" s="91"/>
      <c r="AR345" s="91"/>
      <c r="AS345" s="91"/>
      <c r="AT345" s="91"/>
      <c r="AU345" s="91"/>
      <c r="AV345" s="91"/>
      <c r="AW345" s="91"/>
      <c r="AX345" s="91"/>
      <c r="AY345" s="91"/>
      <c r="AZ345" s="91"/>
      <c r="BA345" s="91"/>
      <c r="BB345" s="91"/>
      <c r="BC345" s="91"/>
      <c r="BD345" s="91"/>
    </row>
    <row r="346" spans="1:56" s="92" customFormat="1" ht="13.8">
      <c r="A346" s="91"/>
      <c r="B346" s="91"/>
      <c r="C346" s="91"/>
      <c r="D346" s="91"/>
      <c r="E346" s="91"/>
      <c r="F346" s="91"/>
      <c r="G346" s="91"/>
      <c r="H346" s="91"/>
      <c r="I346" s="91"/>
      <c r="J346" s="91"/>
      <c r="K346" s="91"/>
      <c r="L346" s="91"/>
      <c r="M346" s="91"/>
      <c r="N346" s="91"/>
      <c r="O346" s="91"/>
      <c r="P346" s="91"/>
      <c r="Q346" s="91"/>
      <c r="R346" s="247"/>
      <c r="S346" s="247"/>
      <c r="T346" s="247"/>
      <c r="U346" s="247"/>
      <c r="V346" s="247"/>
      <c r="W346" s="247"/>
      <c r="X346" s="91"/>
      <c r="Y346" s="91"/>
      <c r="Z346" s="91"/>
      <c r="AA346" s="309"/>
      <c r="AB346" s="309"/>
      <c r="AC346" s="309"/>
      <c r="AD346" s="309"/>
      <c r="AE346" s="91"/>
      <c r="AF346" s="91"/>
      <c r="AG346" s="91"/>
      <c r="AH346" s="91"/>
      <c r="AI346" s="91"/>
      <c r="AJ346" s="91"/>
      <c r="AK346" s="91"/>
      <c r="AL346" s="91"/>
      <c r="AM346" s="91"/>
      <c r="AN346" s="91"/>
      <c r="AO346" s="91"/>
      <c r="AP346" s="91"/>
      <c r="AQ346" s="91"/>
      <c r="AR346" s="91"/>
      <c r="AS346" s="91"/>
      <c r="AT346" s="91"/>
      <c r="AU346" s="91"/>
      <c r="AV346" s="91"/>
      <c r="AW346" s="91"/>
      <c r="AX346" s="91"/>
      <c r="AY346" s="91"/>
      <c r="AZ346" s="91"/>
      <c r="BA346" s="91"/>
      <c r="BB346" s="91"/>
      <c r="BC346" s="91"/>
      <c r="BD346" s="91"/>
    </row>
    <row r="347" spans="1:56" s="92" customFormat="1" ht="13.8">
      <c r="A347" s="91"/>
      <c r="B347" s="91"/>
      <c r="C347" s="91"/>
      <c r="D347" s="91"/>
      <c r="E347" s="91"/>
      <c r="F347" s="91"/>
      <c r="G347" s="91"/>
      <c r="H347" s="91"/>
      <c r="I347" s="91"/>
      <c r="J347" s="91"/>
      <c r="K347" s="91"/>
      <c r="L347" s="91"/>
      <c r="M347" s="91"/>
      <c r="N347" s="91"/>
      <c r="O347" s="91"/>
      <c r="P347" s="91"/>
      <c r="Q347" s="91"/>
      <c r="R347" s="247"/>
      <c r="S347" s="247"/>
      <c r="T347" s="247"/>
      <c r="U347" s="247"/>
      <c r="V347" s="247"/>
      <c r="W347" s="247"/>
      <c r="X347" s="91"/>
      <c r="Y347" s="91"/>
      <c r="Z347" s="91"/>
      <c r="AA347" s="309"/>
      <c r="AB347" s="309"/>
      <c r="AC347" s="309"/>
      <c r="AD347" s="309"/>
      <c r="AE347" s="91"/>
      <c r="AF347" s="91"/>
      <c r="AG347" s="91"/>
      <c r="AH347" s="91"/>
      <c r="AI347" s="91"/>
      <c r="AJ347" s="91"/>
      <c r="AK347" s="91"/>
      <c r="AL347" s="91"/>
      <c r="AM347" s="91"/>
      <c r="AN347" s="91"/>
      <c r="AO347" s="91"/>
      <c r="AP347" s="91"/>
      <c r="AQ347" s="91"/>
      <c r="AR347" s="91"/>
      <c r="AS347" s="91"/>
      <c r="AT347" s="91"/>
      <c r="AU347" s="91"/>
      <c r="AV347" s="91"/>
      <c r="AW347" s="91"/>
      <c r="AX347" s="91"/>
      <c r="AY347" s="91"/>
      <c r="AZ347" s="91"/>
      <c r="BA347" s="91"/>
      <c r="BB347" s="91"/>
      <c r="BC347" s="91"/>
      <c r="BD347" s="91"/>
    </row>
    <row r="348" spans="1:56" s="92" customFormat="1" ht="13.8">
      <c r="A348" s="91"/>
      <c r="B348" s="91"/>
      <c r="C348" s="91"/>
      <c r="D348" s="91"/>
      <c r="E348" s="91"/>
      <c r="F348" s="91"/>
      <c r="G348" s="91"/>
      <c r="H348" s="91"/>
      <c r="I348" s="91"/>
      <c r="J348" s="91"/>
      <c r="K348" s="91"/>
      <c r="L348" s="91"/>
      <c r="M348" s="91"/>
      <c r="N348" s="91"/>
      <c r="O348" s="91"/>
      <c r="P348" s="91"/>
      <c r="Q348" s="91"/>
      <c r="R348" s="247"/>
      <c r="S348" s="247"/>
      <c r="T348" s="247"/>
      <c r="U348" s="247"/>
      <c r="V348" s="247"/>
      <c r="W348" s="247"/>
      <c r="X348" s="91"/>
      <c r="Y348" s="91"/>
      <c r="Z348" s="91"/>
      <c r="AA348" s="309"/>
      <c r="AB348" s="309"/>
      <c r="AC348" s="309"/>
      <c r="AD348" s="309"/>
      <c r="AE348" s="91"/>
      <c r="AF348" s="91"/>
      <c r="AG348" s="91"/>
      <c r="AH348" s="91"/>
      <c r="AI348" s="91"/>
      <c r="AJ348" s="91"/>
      <c r="AK348" s="91"/>
      <c r="AL348" s="91"/>
      <c r="AM348" s="91"/>
      <c r="AN348" s="91"/>
      <c r="AO348" s="91"/>
      <c r="AP348" s="91"/>
      <c r="AQ348" s="91"/>
      <c r="AR348" s="91"/>
      <c r="AS348" s="91"/>
      <c r="AT348" s="91"/>
      <c r="AU348" s="91"/>
      <c r="AV348" s="91"/>
      <c r="AW348" s="91"/>
      <c r="AX348" s="91"/>
      <c r="AY348" s="91"/>
      <c r="AZ348" s="91"/>
      <c r="BA348" s="91"/>
      <c r="BB348" s="91"/>
      <c r="BC348" s="91"/>
      <c r="BD348" s="91"/>
    </row>
    <row r="349" spans="1:56" s="92" customFormat="1" ht="13.8">
      <c r="A349" s="91"/>
      <c r="B349" s="91"/>
      <c r="C349" s="91"/>
      <c r="D349" s="91"/>
      <c r="E349" s="91"/>
      <c r="F349" s="91"/>
      <c r="G349" s="91"/>
      <c r="H349" s="91"/>
      <c r="I349" s="91"/>
      <c r="J349" s="91"/>
      <c r="K349" s="91"/>
      <c r="L349" s="91"/>
      <c r="M349" s="91"/>
      <c r="N349" s="91"/>
      <c r="O349" s="91"/>
      <c r="P349" s="91"/>
      <c r="Q349" s="91"/>
      <c r="R349" s="247"/>
      <c r="S349" s="247"/>
      <c r="T349" s="247"/>
      <c r="U349" s="247"/>
      <c r="V349" s="247"/>
      <c r="W349" s="247"/>
      <c r="X349" s="91"/>
      <c r="Y349" s="91"/>
      <c r="Z349" s="91"/>
      <c r="AA349" s="309"/>
      <c r="AB349" s="309"/>
      <c r="AC349" s="309"/>
      <c r="AD349" s="309"/>
      <c r="AE349" s="91"/>
      <c r="AF349" s="91"/>
      <c r="AG349" s="91"/>
      <c r="AH349" s="91"/>
      <c r="AI349" s="91"/>
      <c r="AJ349" s="91"/>
      <c r="AK349" s="91"/>
      <c r="AL349" s="91"/>
      <c r="AM349" s="91"/>
      <c r="AN349" s="91"/>
      <c r="AO349" s="91"/>
      <c r="AP349" s="91"/>
      <c r="AQ349" s="91"/>
      <c r="AR349" s="91"/>
      <c r="AS349" s="91"/>
      <c r="AT349" s="91"/>
      <c r="AU349" s="91"/>
      <c r="AV349" s="91"/>
      <c r="AW349" s="91"/>
      <c r="AX349" s="91"/>
      <c r="AY349" s="91"/>
      <c r="AZ349" s="91"/>
      <c r="BA349" s="91"/>
      <c r="BB349" s="91"/>
      <c r="BC349" s="91"/>
      <c r="BD349" s="91"/>
    </row>
    <row r="350" spans="1:56" s="92" customFormat="1" ht="13.8">
      <c r="A350" s="91"/>
      <c r="B350" s="91"/>
      <c r="C350" s="91"/>
      <c r="D350" s="91"/>
      <c r="E350" s="91"/>
      <c r="F350" s="91"/>
      <c r="G350" s="91"/>
      <c r="H350" s="91"/>
      <c r="I350" s="91"/>
      <c r="J350" s="91"/>
      <c r="K350" s="91"/>
      <c r="L350" s="91"/>
      <c r="M350" s="91"/>
      <c r="N350" s="91"/>
      <c r="O350" s="91"/>
      <c r="P350" s="91"/>
      <c r="Q350" s="91"/>
      <c r="R350" s="247"/>
      <c r="S350" s="247"/>
      <c r="T350" s="247"/>
      <c r="U350" s="247"/>
      <c r="V350" s="247"/>
      <c r="W350" s="247"/>
      <c r="X350" s="91"/>
      <c r="Y350" s="91"/>
      <c r="Z350" s="91"/>
      <c r="AA350" s="309"/>
      <c r="AB350" s="309"/>
      <c r="AC350" s="309"/>
      <c r="AD350" s="309"/>
      <c r="AE350" s="91"/>
      <c r="AF350" s="91"/>
      <c r="AG350" s="91"/>
      <c r="AH350" s="91"/>
      <c r="AI350" s="91"/>
      <c r="AJ350" s="91"/>
      <c r="AK350" s="91"/>
      <c r="AL350" s="91"/>
      <c r="AM350" s="91"/>
      <c r="AN350" s="91"/>
      <c r="AO350" s="91"/>
      <c r="AP350" s="91"/>
      <c r="AQ350" s="91"/>
      <c r="AR350" s="91"/>
      <c r="AS350" s="91"/>
      <c r="AT350" s="91"/>
      <c r="AU350" s="91"/>
      <c r="AV350" s="91"/>
      <c r="AW350" s="91"/>
      <c r="AX350" s="91"/>
      <c r="AY350" s="91"/>
      <c r="AZ350" s="91"/>
      <c r="BA350" s="91"/>
      <c r="BB350" s="91"/>
      <c r="BC350" s="91"/>
      <c r="BD350" s="91"/>
    </row>
    <row r="351" spans="1:56" s="92" customFormat="1" ht="13.8">
      <c r="A351" s="91"/>
      <c r="B351" s="91"/>
      <c r="C351" s="91"/>
      <c r="D351" s="91"/>
      <c r="E351" s="91"/>
      <c r="F351" s="91"/>
      <c r="G351" s="91"/>
      <c r="H351" s="91"/>
      <c r="I351" s="91"/>
      <c r="J351" s="91"/>
      <c r="K351" s="91"/>
      <c r="L351" s="91"/>
      <c r="M351" s="91"/>
      <c r="N351" s="91"/>
      <c r="O351" s="91"/>
      <c r="P351" s="91"/>
      <c r="Q351" s="91"/>
      <c r="R351" s="247"/>
      <c r="S351" s="247"/>
      <c r="T351" s="247"/>
      <c r="U351" s="247"/>
      <c r="V351" s="247"/>
      <c r="W351" s="247"/>
      <c r="X351" s="91"/>
      <c r="Y351" s="91"/>
      <c r="Z351" s="91"/>
      <c r="AA351" s="309"/>
      <c r="AB351" s="309"/>
      <c r="AC351" s="309"/>
      <c r="AD351" s="309"/>
      <c r="AE351" s="91"/>
      <c r="AF351" s="91"/>
      <c r="AG351" s="91"/>
      <c r="AH351" s="91"/>
      <c r="AI351" s="91"/>
      <c r="AJ351" s="91"/>
      <c r="AK351" s="91"/>
      <c r="AL351" s="91"/>
      <c r="AM351" s="91"/>
      <c r="AN351" s="91"/>
      <c r="AO351" s="91"/>
      <c r="AP351" s="91"/>
      <c r="AQ351" s="91"/>
      <c r="AR351" s="91"/>
      <c r="AS351" s="91"/>
      <c r="AT351" s="91"/>
      <c r="AU351" s="91"/>
      <c r="AV351" s="91"/>
      <c r="AW351" s="91"/>
      <c r="AX351" s="91"/>
      <c r="AY351" s="91"/>
      <c r="AZ351" s="91"/>
      <c r="BA351" s="91"/>
      <c r="BB351" s="91"/>
      <c r="BC351" s="91"/>
      <c r="BD351" s="91"/>
    </row>
    <row r="352" spans="1:56" s="92" customFormat="1" ht="13.8">
      <c r="A352" s="91"/>
      <c r="B352" s="91"/>
      <c r="C352" s="91"/>
      <c r="D352" s="91"/>
      <c r="E352" s="91"/>
      <c r="F352" s="91"/>
      <c r="G352" s="91"/>
      <c r="H352" s="91"/>
      <c r="I352" s="91"/>
      <c r="J352" s="91"/>
      <c r="K352" s="91"/>
      <c r="L352" s="91"/>
      <c r="M352" s="91"/>
      <c r="N352" s="91"/>
      <c r="O352" s="91"/>
      <c r="P352" s="91"/>
      <c r="Q352" s="91"/>
      <c r="R352" s="247"/>
      <c r="S352" s="247"/>
      <c r="T352" s="247"/>
      <c r="U352" s="247"/>
      <c r="V352" s="247"/>
      <c r="W352" s="247"/>
      <c r="X352" s="91"/>
      <c r="Y352" s="91"/>
      <c r="Z352" s="91"/>
      <c r="AA352" s="309"/>
      <c r="AB352" s="309"/>
      <c r="AC352" s="309"/>
      <c r="AD352" s="309"/>
      <c r="AE352" s="91"/>
      <c r="AF352" s="91"/>
      <c r="AG352" s="91"/>
      <c r="AH352" s="91"/>
      <c r="AI352" s="91"/>
      <c r="AJ352" s="91"/>
      <c r="AK352" s="91"/>
      <c r="AL352" s="91"/>
      <c r="AM352" s="91"/>
      <c r="AN352" s="91"/>
      <c r="AO352" s="91"/>
      <c r="AP352" s="91"/>
      <c r="AQ352" s="91"/>
      <c r="AR352" s="91"/>
      <c r="AS352" s="91"/>
      <c r="AT352" s="91"/>
      <c r="AU352" s="91"/>
      <c r="AV352" s="91"/>
      <c r="AW352" s="91"/>
      <c r="AX352" s="91"/>
      <c r="AY352" s="91"/>
      <c r="AZ352" s="91"/>
      <c r="BA352" s="91"/>
      <c r="BB352" s="91"/>
      <c r="BC352" s="91"/>
      <c r="BD352" s="91"/>
    </row>
    <row r="353" spans="1:56" s="92" customFormat="1" ht="13.8">
      <c r="A353" s="91"/>
      <c r="B353" s="91"/>
      <c r="C353" s="91"/>
      <c r="D353" s="91"/>
      <c r="E353" s="91"/>
      <c r="F353" s="91"/>
      <c r="G353" s="91"/>
      <c r="H353" s="91"/>
      <c r="I353" s="91"/>
      <c r="J353" s="91"/>
      <c r="K353" s="91"/>
      <c r="L353" s="91"/>
      <c r="M353" s="91"/>
      <c r="N353" s="91"/>
      <c r="O353" s="91"/>
      <c r="P353" s="91"/>
      <c r="Q353" s="91"/>
      <c r="R353" s="247"/>
      <c r="S353" s="247"/>
      <c r="T353" s="247"/>
      <c r="U353" s="247"/>
      <c r="V353" s="247"/>
      <c r="W353" s="247"/>
      <c r="X353" s="91"/>
      <c r="Y353" s="91"/>
      <c r="Z353" s="91"/>
      <c r="AA353" s="309"/>
      <c r="AB353" s="309"/>
      <c r="AC353" s="309"/>
      <c r="AD353" s="309"/>
      <c r="AE353" s="91"/>
      <c r="AF353" s="91"/>
      <c r="AG353" s="91"/>
      <c r="AH353" s="91"/>
      <c r="AI353" s="91"/>
      <c r="AJ353" s="91"/>
      <c r="AK353" s="91"/>
      <c r="AL353" s="91"/>
      <c r="AM353" s="91"/>
      <c r="AN353" s="91"/>
      <c r="AO353" s="91"/>
      <c r="AP353" s="91"/>
      <c r="AQ353" s="91"/>
      <c r="AR353" s="91"/>
      <c r="AS353" s="91"/>
      <c r="AT353" s="91"/>
      <c r="AU353" s="91"/>
      <c r="AV353" s="91"/>
      <c r="AW353" s="91"/>
      <c r="AX353" s="91"/>
      <c r="AY353" s="91"/>
      <c r="AZ353" s="91"/>
      <c r="BA353" s="91"/>
      <c r="BB353" s="91"/>
      <c r="BC353" s="91"/>
      <c r="BD353" s="91"/>
    </row>
    <row r="354" spans="1:56" s="92" customFormat="1" ht="13.8">
      <c r="A354" s="91"/>
      <c r="B354" s="91"/>
      <c r="C354" s="91"/>
      <c r="D354" s="91"/>
      <c r="E354" s="91"/>
      <c r="F354" s="91"/>
      <c r="G354" s="91"/>
      <c r="H354" s="91"/>
      <c r="I354" s="91"/>
      <c r="J354" s="91"/>
      <c r="K354" s="91"/>
      <c r="L354" s="91"/>
      <c r="M354" s="91"/>
      <c r="N354" s="91"/>
      <c r="O354" s="91"/>
      <c r="P354" s="91"/>
      <c r="Q354" s="91"/>
      <c r="R354" s="247"/>
      <c r="S354" s="247"/>
      <c r="T354" s="247"/>
      <c r="U354" s="247"/>
      <c r="V354" s="247"/>
      <c r="W354" s="247"/>
      <c r="X354" s="91"/>
      <c r="Y354" s="91"/>
      <c r="Z354" s="91"/>
      <c r="AA354" s="309"/>
      <c r="AB354" s="309"/>
      <c r="AC354" s="309"/>
      <c r="AD354" s="309"/>
      <c r="AE354" s="91"/>
      <c r="AF354" s="91"/>
      <c r="AG354" s="91"/>
      <c r="AH354" s="91"/>
      <c r="AI354" s="91"/>
      <c r="AJ354" s="91"/>
      <c r="AK354" s="91"/>
      <c r="AL354" s="91"/>
      <c r="AM354" s="91"/>
      <c r="AN354" s="91"/>
      <c r="AO354" s="91"/>
      <c r="AP354" s="91"/>
      <c r="AQ354" s="91"/>
      <c r="AR354" s="91"/>
      <c r="AS354" s="91"/>
      <c r="AT354" s="91"/>
      <c r="AU354" s="91"/>
      <c r="AV354" s="91"/>
      <c r="AW354" s="91"/>
      <c r="AX354" s="91"/>
      <c r="AY354" s="91"/>
      <c r="AZ354" s="91"/>
      <c r="BA354" s="91"/>
      <c r="BB354" s="91"/>
      <c r="BC354" s="91"/>
      <c r="BD354" s="91"/>
    </row>
    <row r="355" spans="1:56" s="92" customFormat="1" ht="13.8">
      <c r="A355" s="91"/>
      <c r="B355" s="91"/>
      <c r="C355" s="91"/>
      <c r="D355" s="91"/>
      <c r="E355" s="91"/>
      <c r="F355" s="91"/>
      <c r="G355" s="91"/>
      <c r="H355" s="91"/>
      <c r="I355" s="91"/>
      <c r="J355" s="91"/>
      <c r="K355" s="91"/>
      <c r="L355" s="91"/>
      <c r="M355" s="91"/>
      <c r="N355" s="91"/>
      <c r="O355" s="91"/>
      <c r="P355" s="91"/>
      <c r="Q355" s="91"/>
      <c r="R355" s="247"/>
      <c r="S355" s="247"/>
      <c r="T355" s="247"/>
      <c r="U355" s="247"/>
      <c r="V355" s="247"/>
      <c r="W355" s="247"/>
      <c r="X355" s="91"/>
      <c r="Y355" s="91"/>
      <c r="Z355" s="91"/>
      <c r="AA355" s="309"/>
      <c r="AB355" s="309"/>
      <c r="AC355" s="309"/>
      <c r="AD355" s="309"/>
      <c r="AE355" s="91"/>
      <c r="AF355" s="91"/>
      <c r="AG355" s="91"/>
      <c r="AH355" s="91"/>
      <c r="AI355" s="91"/>
      <c r="AJ355" s="91"/>
      <c r="AK355" s="91"/>
      <c r="AL355" s="91"/>
      <c r="AM355" s="91"/>
      <c r="AN355" s="91"/>
      <c r="AO355" s="91"/>
      <c r="AP355" s="91"/>
      <c r="AQ355" s="91"/>
      <c r="AR355" s="91"/>
      <c r="AS355" s="91"/>
      <c r="AT355" s="91"/>
      <c r="AU355" s="91"/>
      <c r="AV355" s="91"/>
      <c r="AW355" s="91"/>
      <c r="AX355" s="91"/>
      <c r="AY355" s="91"/>
      <c r="AZ355" s="91"/>
      <c r="BA355" s="91"/>
      <c r="BB355" s="91"/>
      <c r="BC355" s="91"/>
      <c r="BD355" s="91"/>
    </row>
    <row r="356" spans="1:56" s="92" customFormat="1" ht="13.8">
      <c r="A356" s="91"/>
      <c r="B356" s="91"/>
      <c r="C356" s="91"/>
      <c r="D356" s="91"/>
      <c r="E356" s="91"/>
      <c r="F356" s="91"/>
      <c r="G356" s="91"/>
      <c r="H356" s="91"/>
      <c r="I356" s="91"/>
      <c r="J356" s="91"/>
      <c r="K356" s="91"/>
      <c r="L356" s="91"/>
      <c r="M356" s="91"/>
      <c r="N356" s="91"/>
      <c r="O356" s="91"/>
      <c r="P356" s="91"/>
      <c r="Q356" s="91"/>
      <c r="R356" s="247"/>
      <c r="S356" s="247"/>
      <c r="T356" s="247"/>
      <c r="U356" s="247"/>
      <c r="V356" s="247"/>
      <c r="W356" s="247"/>
      <c r="X356" s="91"/>
      <c r="Y356" s="91"/>
      <c r="Z356" s="91"/>
      <c r="AA356" s="309"/>
      <c r="AB356" s="309"/>
      <c r="AC356" s="309"/>
      <c r="AD356" s="309"/>
      <c r="AE356" s="91"/>
      <c r="AF356" s="91"/>
      <c r="AG356" s="91"/>
      <c r="AH356" s="91"/>
      <c r="AI356" s="91"/>
      <c r="AJ356" s="91"/>
      <c r="AK356" s="91"/>
      <c r="AL356" s="91"/>
      <c r="AM356" s="91"/>
      <c r="AN356" s="91"/>
      <c r="AO356" s="91"/>
      <c r="AP356" s="91"/>
      <c r="AQ356" s="91"/>
      <c r="AR356" s="91"/>
      <c r="AS356" s="91"/>
      <c r="AT356" s="91"/>
      <c r="AU356" s="91"/>
      <c r="AV356" s="91"/>
      <c r="AW356" s="91"/>
      <c r="AX356" s="91"/>
      <c r="AY356" s="91"/>
      <c r="AZ356" s="91"/>
      <c r="BA356" s="91"/>
      <c r="BB356" s="91"/>
      <c r="BC356" s="91"/>
      <c r="BD356" s="91"/>
    </row>
    <row r="357" spans="1:56" s="92" customFormat="1" ht="13.8">
      <c r="A357" s="91"/>
      <c r="B357" s="91"/>
      <c r="C357" s="91"/>
      <c r="D357" s="91"/>
      <c r="E357" s="91"/>
      <c r="F357" s="91"/>
      <c r="G357" s="91"/>
      <c r="H357" s="91"/>
      <c r="I357" s="91"/>
      <c r="J357" s="91"/>
      <c r="K357" s="91"/>
      <c r="L357" s="91"/>
      <c r="M357" s="91"/>
      <c r="N357" s="91"/>
      <c r="O357" s="91"/>
      <c r="P357" s="91"/>
      <c r="Q357" s="91"/>
      <c r="R357" s="247"/>
      <c r="S357" s="247"/>
      <c r="T357" s="247"/>
      <c r="U357" s="247"/>
      <c r="V357" s="247"/>
      <c r="W357" s="247"/>
      <c r="X357" s="91"/>
      <c r="Y357" s="91"/>
      <c r="Z357" s="91"/>
      <c r="AA357" s="309"/>
      <c r="AB357" s="309"/>
      <c r="AC357" s="309"/>
      <c r="AD357" s="309"/>
      <c r="AE357" s="91"/>
      <c r="AF357" s="91"/>
      <c r="AG357" s="91"/>
      <c r="AH357" s="91"/>
      <c r="AI357" s="91"/>
      <c r="AJ357" s="91"/>
      <c r="AK357" s="91"/>
      <c r="AL357" s="91"/>
      <c r="AM357" s="91"/>
      <c r="AN357" s="91"/>
      <c r="AO357" s="91"/>
      <c r="AP357" s="91"/>
      <c r="AQ357" s="91"/>
      <c r="AR357" s="91"/>
      <c r="AS357" s="91"/>
      <c r="AT357" s="91"/>
      <c r="AU357" s="91"/>
      <c r="AV357" s="91"/>
      <c r="AW357" s="91"/>
      <c r="AX357" s="91"/>
      <c r="AY357" s="91"/>
      <c r="AZ357" s="91"/>
      <c r="BA357" s="91"/>
      <c r="BB357" s="91"/>
      <c r="BC357" s="91"/>
      <c r="BD357" s="91"/>
    </row>
    <row r="358" spans="1:56" s="92" customFormat="1" ht="13.8">
      <c r="A358" s="91"/>
      <c r="B358" s="91"/>
      <c r="C358" s="91"/>
      <c r="D358" s="91"/>
      <c r="E358" s="91"/>
      <c r="F358" s="91"/>
      <c r="G358" s="91"/>
      <c r="H358" s="91"/>
      <c r="I358" s="91"/>
      <c r="J358" s="91"/>
      <c r="K358" s="91"/>
      <c r="L358" s="91"/>
      <c r="M358" s="91"/>
      <c r="N358" s="91"/>
      <c r="O358" s="91"/>
      <c r="P358" s="91"/>
      <c r="Q358" s="91"/>
      <c r="R358" s="247"/>
      <c r="S358" s="247"/>
      <c r="T358" s="247"/>
      <c r="U358" s="247"/>
      <c r="V358" s="247"/>
      <c r="W358" s="247"/>
      <c r="X358" s="91"/>
      <c r="Y358" s="91"/>
      <c r="Z358" s="91"/>
      <c r="AA358" s="309"/>
      <c r="AB358" s="309"/>
      <c r="AC358" s="309"/>
      <c r="AD358" s="309"/>
      <c r="AE358" s="91"/>
      <c r="AF358" s="91"/>
      <c r="AG358" s="91"/>
      <c r="AH358" s="91"/>
      <c r="AI358" s="91"/>
      <c r="AJ358" s="91"/>
      <c r="AK358" s="91"/>
      <c r="AL358" s="91"/>
      <c r="AM358" s="91"/>
      <c r="AN358" s="91"/>
      <c r="AO358" s="91"/>
      <c r="AP358" s="91"/>
      <c r="AQ358" s="91"/>
      <c r="AR358" s="91"/>
      <c r="AS358" s="91"/>
      <c r="AT358" s="91"/>
      <c r="AU358" s="91"/>
      <c r="AV358" s="91"/>
      <c r="AW358" s="91"/>
      <c r="AX358" s="91"/>
      <c r="AY358" s="91"/>
      <c r="AZ358" s="91"/>
      <c r="BA358" s="91"/>
      <c r="BB358" s="91"/>
      <c r="BC358" s="91"/>
      <c r="BD358" s="91"/>
    </row>
    <row r="359" spans="1:56" s="92" customFormat="1" ht="13.8">
      <c r="A359" s="91"/>
      <c r="B359" s="91"/>
      <c r="C359" s="91"/>
      <c r="D359" s="91"/>
      <c r="E359" s="91"/>
      <c r="F359" s="91"/>
      <c r="G359" s="91"/>
      <c r="H359" s="91"/>
      <c r="I359" s="91"/>
      <c r="J359" s="91"/>
      <c r="K359" s="91"/>
      <c r="L359" s="91"/>
      <c r="M359" s="91"/>
      <c r="N359" s="91"/>
      <c r="O359" s="91"/>
      <c r="P359" s="91"/>
      <c r="Q359" s="91"/>
      <c r="R359" s="247"/>
      <c r="S359" s="247"/>
      <c r="T359" s="247"/>
      <c r="U359" s="247"/>
      <c r="V359" s="247"/>
      <c r="W359" s="247"/>
      <c r="X359" s="91"/>
      <c r="Y359" s="91"/>
      <c r="Z359" s="91"/>
      <c r="AA359" s="309"/>
      <c r="AB359" s="309"/>
      <c r="AC359" s="309"/>
      <c r="AD359" s="309"/>
      <c r="AE359" s="91"/>
      <c r="AF359" s="91"/>
      <c r="AG359" s="91"/>
      <c r="AH359" s="91"/>
      <c r="AI359" s="91"/>
      <c r="AJ359" s="91"/>
      <c r="AK359" s="91"/>
      <c r="AL359" s="91"/>
      <c r="AM359" s="91"/>
      <c r="AN359" s="91"/>
      <c r="AO359" s="91"/>
      <c r="AP359" s="91"/>
      <c r="AQ359" s="91"/>
      <c r="AR359" s="91"/>
      <c r="AS359" s="91"/>
      <c r="AT359" s="91"/>
      <c r="AU359" s="91"/>
      <c r="AV359" s="91"/>
      <c r="AW359" s="91"/>
      <c r="AX359" s="91"/>
      <c r="AY359" s="91"/>
      <c r="AZ359" s="91"/>
      <c r="BA359" s="91"/>
      <c r="BB359" s="91"/>
      <c r="BC359" s="91"/>
      <c r="BD359" s="91"/>
    </row>
    <row r="360" spans="1:56" s="92" customFormat="1" ht="13.8">
      <c r="A360" s="91"/>
      <c r="B360" s="91"/>
      <c r="C360" s="91"/>
      <c r="D360" s="91"/>
      <c r="E360" s="91"/>
      <c r="F360" s="91"/>
      <c r="G360" s="91"/>
      <c r="H360" s="91"/>
      <c r="I360" s="91"/>
      <c r="J360" s="91"/>
      <c r="K360" s="91"/>
      <c r="L360" s="91"/>
      <c r="M360" s="91"/>
      <c r="N360" s="91"/>
      <c r="O360" s="91"/>
      <c r="P360" s="91"/>
      <c r="Q360" s="91"/>
      <c r="R360" s="247"/>
      <c r="S360" s="247"/>
      <c r="T360" s="247"/>
      <c r="U360" s="247"/>
      <c r="V360" s="247"/>
      <c r="W360" s="247"/>
      <c r="X360" s="91"/>
      <c r="Y360" s="91"/>
      <c r="Z360" s="91"/>
      <c r="AA360" s="309"/>
      <c r="AB360" s="309"/>
      <c r="AC360" s="309"/>
      <c r="AD360" s="309"/>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c r="BB360" s="91"/>
      <c r="BC360" s="91"/>
      <c r="BD360" s="91"/>
    </row>
    <row r="361" spans="1:56" s="92" customFormat="1" ht="13.8">
      <c r="A361" s="91"/>
      <c r="B361" s="91"/>
      <c r="C361" s="91"/>
      <c r="D361" s="91"/>
      <c r="E361" s="91"/>
      <c r="F361" s="91"/>
      <c r="G361" s="91"/>
      <c r="H361" s="91"/>
      <c r="I361" s="91"/>
      <c r="J361" s="91"/>
      <c r="K361" s="91"/>
      <c r="L361" s="91"/>
      <c r="M361" s="91"/>
      <c r="N361" s="91"/>
      <c r="O361" s="91"/>
      <c r="P361" s="91"/>
      <c r="Q361" s="91"/>
      <c r="R361" s="247"/>
      <c r="S361" s="247"/>
      <c r="T361" s="247"/>
      <c r="U361" s="247"/>
      <c r="V361" s="247"/>
      <c r="W361" s="247"/>
      <c r="X361" s="91"/>
      <c r="Y361" s="91"/>
      <c r="Z361" s="91"/>
      <c r="AA361" s="309"/>
      <c r="AB361" s="309"/>
      <c r="AC361" s="309"/>
      <c r="AD361" s="309"/>
      <c r="AE361" s="91"/>
      <c r="AF361" s="91"/>
      <c r="AG361" s="91"/>
      <c r="AH361" s="91"/>
      <c r="AI361" s="91"/>
      <c r="AJ361" s="91"/>
      <c r="AK361" s="91"/>
      <c r="AL361" s="91"/>
      <c r="AM361" s="91"/>
      <c r="AN361" s="91"/>
      <c r="AO361" s="91"/>
      <c r="AP361" s="91"/>
      <c r="AQ361" s="91"/>
      <c r="AR361" s="91"/>
      <c r="AS361" s="91"/>
      <c r="AT361" s="91"/>
      <c r="AU361" s="91"/>
      <c r="AV361" s="91"/>
      <c r="AW361" s="91"/>
      <c r="AX361" s="91"/>
      <c r="AY361" s="91"/>
      <c r="AZ361" s="91"/>
      <c r="BA361" s="91"/>
      <c r="BB361" s="91"/>
      <c r="BC361" s="91"/>
      <c r="BD361" s="91"/>
    </row>
    <row r="362" spans="1:56" s="92" customFormat="1" ht="13.8">
      <c r="A362" s="91"/>
      <c r="B362" s="91"/>
      <c r="C362" s="91"/>
      <c r="D362" s="91"/>
      <c r="E362" s="91"/>
      <c r="F362" s="91"/>
      <c r="G362" s="91"/>
      <c r="H362" s="91"/>
      <c r="I362" s="91"/>
      <c r="J362" s="91"/>
      <c r="K362" s="91"/>
      <c r="L362" s="91"/>
      <c r="M362" s="91"/>
      <c r="N362" s="91"/>
      <c r="O362" s="91"/>
      <c r="P362" s="91"/>
      <c r="Q362" s="91"/>
      <c r="R362" s="247"/>
      <c r="S362" s="247"/>
      <c r="T362" s="247"/>
      <c r="U362" s="247"/>
      <c r="V362" s="247"/>
      <c r="W362" s="247"/>
      <c r="X362" s="91"/>
      <c r="Y362" s="91"/>
      <c r="Z362" s="91"/>
      <c r="AA362" s="309"/>
      <c r="AB362" s="309"/>
      <c r="AC362" s="309"/>
      <c r="AD362" s="309"/>
      <c r="AE362" s="91"/>
      <c r="AF362" s="91"/>
      <c r="AG362" s="91"/>
      <c r="AH362" s="91"/>
      <c r="AI362" s="91"/>
      <c r="AJ362" s="91"/>
      <c r="AK362" s="91"/>
      <c r="AL362" s="91"/>
      <c r="AM362" s="91"/>
      <c r="AN362" s="91"/>
      <c r="AO362" s="91"/>
      <c r="AP362" s="91"/>
      <c r="AQ362" s="91"/>
      <c r="AR362" s="91"/>
      <c r="AS362" s="91"/>
      <c r="AT362" s="91"/>
      <c r="AU362" s="91"/>
      <c r="AV362" s="91"/>
      <c r="AW362" s="91"/>
      <c r="AX362" s="91"/>
      <c r="AY362" s="91"/>
      <c r="AZ362" s="91"/>
      <c r="BA362" s="91"/>
      <c r="BB362" s="91"/>
      <c r="BC362" s="91"/>
      <c r="BD362" s="91"/>
    </row>
    <row r="363" spans="1:56" s="92" customFormat="1" ht="13.8">
      <c r="A363" s="91"/>
      <c r="B363" s="91"/>
      <c r="C363" s="91"/>
      <c r="D363" s="91"/>
      <c r="E363" s="91"/>
      <c r="F363" s="91"/>
      <c r="G363" s="91"/>
      <c r="H363" s="91"/>
      <c r="I363" s="91"/>
      <c r="J363" s="91"/>
      <c r="K363" s="91"/>
      <c r="L363" s="91"/>
      <c r="M363" s="91"/>
      <c r="N363" s="91"/>
      <c r="O363" s="91"/>
      <c r="P363" s="91"/>
      <c r="Q363" s="91"/>
      <c r="R363" s="247"/>
      <c r="S363" s="247"/>
      <c r="T363" s="247"/>
      <c r="U363" s="247"/>
      <c r="V363" s="247"/>
      <c r="W363" s="247"/>
      <c r="X363" s="91"/>
      <c r="Y363" s="91"/>
      <c r="Z363" s="91"/>
      <c r="AA363" s="309"/>
      <c r="AB363" s="309"/>
      <c r="AC363" s="309"/>
      <c r="AD363" s="309"/>
      <c r="AE363" s="91"/>
      <c r="AF363" s="91"/>
      <c r="AG363" s="91"/>
      <c r="AH363" s="91"/>
      <c r="AI363" s="91"/>
      <c r="AJ363" s="91"/>
      <c r="AK363" s="91"/>
      <c r="AL363" s="91"/>
      <c r="AM363" s="91"/>
      <c r="AN363" s="91"/>
      <c r="AO363" s="91"/>
      <c r="AP363" s="91"/>
      <c r="AQ363" s="91"/>
      <c r="AR363" s="91"/>
      <c r="AS363" s="91"/>
      <c r="AT363" s="91"/>
      <c r="AU363" s="91"/>
      <c r="AV363" s="91"/>
      <c r="AW363" s="91"/>
      <c r="AX363" s="91"/>
      <c r="AY363" s="91"/>
      <c r="AZ363" s="91"/>
      <c r="BA363" s="91"/>
      <c r="BB363" s="91"/>
      <c r="BC363" s="91"/>
      <c r="BD363" s="91"/>
    </row>
    <row r="364" spans="1:56" s="92" customFormat="1" ht="13.8">
      <c r="A364" s="91"/>
      <c r="B364" s="91"/>
      <c r="C364" s="91"/>
      <c r="D364" s="91"/>
      <c r="E364" s="91"/>
      <c r="F364" s="91"/>
      <c r="G364" s="91"/>
      <c r="H364" s="91"/>
      <c r="I364" s="91"/>
      <c r="J364" s="91"/>
      <c r="K364" s="91"/>
      <c r="L364" s="91"/>
      <c r="M364" s="91"/>
      <c r="N364" s="91"/>
      <c r="O364" s="91"/>
      <c r="P364" s="91"/>
      <c r="Q364" s="91"/>
      <c r="R364" s="247"/>
      <c r="S364" s="247"/>
      <c r="T364" s="247"/>
      <c r="U364" s="247"/>
      <c r="V364" s="247"/>
      <c r="W364" s="247"/>
      <c r="X364" s="91"/>
      <c r="Y364" s="91"/>
      <c r="Z364" s="91"/>
      <c r="AA364" s="309"/>
      <c r="AB364" s="309"/>
      <c r="AC364" s="309"/>
      <c r="AD364" s="309"/>
      <c r="AE364" s="91"/>
      <c r="AF364" s="91"/>
      <c r="AG364" s="91"/>
      <c r="AH364" s="91"/>
      <c r="AI364" s="91"/>
      <c r="AJ364" s="91"/>
      <c r="AK364" s="91"/>
      <c r="AL364" s="91"/>
      <c r="AM364" s="91"/>
      <c r="AN364" s="91"/>
      <c r="AO364" s="91"/>
      <c r="AP364" s="91"/>
      <c r="AQ364" s="91"/>
      <c r="AR364" s="91"/>
      <c r="AS364" s="91"/>
      <c r="AT364" s="91"/>
      <c r="AU364" s="91"/>
      <c r="AV364" s="91"/>
      <c r="AW364" s="91"/>
      <c r="AX364" s="91"/>
      <c r="AY364" s="91"/>
      <c r="AZ364" s="91"/>
      <c r="BA364" s="91"/>
      <c r="BB364" s="91"/>
      <c r="BC364" s="91"/>
      <c r="BD364" s="91"/>
    </row>
    <row r="365" spans="1:56" s="92" customFormat="1" ht="13.8">
      <c r="A365" s="91"/>
      <c r="B365" s="91"/>
      <c r="C365" s="91"/>
      <c r="D365" s="91"/>
      <c r="E365" s="91"/>
      <c r="F365" s="91"/>
      <c r="G365" s="91"/>
      <c r="H365" s="91"/>
      <c r="I365" s="91"/>
      <c r="J365" s="91"/>
      <c r="K365" s="91"/>
      <c r="L365" s="91"/>
      <c r="M365" s="91"/>
      <c r="N365" s="91"/>
      <c r="O365" s="91"/>
      <c r="P365" s="91"/>
      <c r="Q365" s="91"/>
      <c r="R365" s="247"/>
      <c r="S365" s="247"/>
      <c r="T365" s="247"/>
      <c r="U365" s="247"/>
      <c r="V365" s="247"/>
      <c r="W365" s="247"/>
      <c r="X365" s="91"/>
      <c r="Y365" s="91"/>
      <c r="Z365" s="91"/>
      <c r="AA365" s="309"/>
      <c r="AB365" s="309"/>
      <c r="AC365" s="309"/>
      <c r="AD365" s="309"/>
      <c r="AE365" s="91"/>
      <c r="AF365" s="91"/>
      <c r="AG365" s="91"/>
      <c r="AH365" s="91"/>
      <c r="AI365" s="91"/>
      <c r="AJ365" s="91"/>
      <c r="AK365" s="91"/>
      <c r="AL365" s="91"/>
      <c r="AM365" s="91"/>
      <c r="AN365" s="91"/>
      <c r="AO365" s="91"/>
      <c r="AP365" s="91"/>
      <c r="AQ365" s="91"/>
      <c r="AR365" s="91"/>
      <c r="AS365" s="91"/>
      <c r="AT365" s="91"/>
      <c r="AU365" s="91"/>
      <c r="AV365" s="91"/>
      <c r="AW365" s="91"/>
      <c r="AX365" s="91"/>
      <c r="AY365" s="91"/>
      <c r="AZ365" s="91"/>
      <c r="BA365" s="91"/>
      <c r="BB365" s="91"/>
      <c r="BC365" s="91"/>
      <c r="BD365" s="91"/>
    </row>
    <row r="366" spans="1:56" s="92" customFormat="1" ht="13.8">
      <c r="A366" s="91"/>
      <c r="B366" s="91"/>
      <c r="C366" s="91"/>
      <c r="D366" s="91"/>
      <c r="E366" s="91"/>
      <c r="F366" s="91"/>
      <c r="G366" s="91"/>
      <c r="H366" s="91"/>
      <c r="I366" s="91"/>
      <c r="J366" s="91"/>
      <c r="K366" s="91"/>
      <c r="L366" s="91"/>
      <c r="M366" s="91"/>
      <c r="N366" s="91"/>
      <c r="O366" s="91"/>
      <c r="P366" s="91"/>
      <c r="Q366" s="91"/>
      <c r="R366" s="247"/>
      <c r="S366" s="247"/>
      <c r="T366" s="247"/>
      <c r="U366" s="247"/>
      <c r="V366" s="247"/>
      <c r="W366" s="247"/>
      <c r="X366" s="91"/>
      <c r="Y366" s="91"/>
      <c r="Z366" s="91"/>
      <c r="AA366" s="309"/>
      <c r="AB366" s="309"/>
      <c r="AC366" s="309"/>
      <c r="AD366" s="309"/>
      <c r="AE366" s="91"/>
      <c r="AF366" s="91"/>
      <c r="AG366" s="91"/>
      <c r="AH366" s="91"/>
      <c r="AI366" s="91"/>
      <c r="AJ366" s="91"/>
      <c r="AK366" s="91"/>
      <c r="AL366" s="91"/>
      <c r="AM366" s="91"/>
      <c r="AN366" s="91"/>
      <c r="AO366" s="91"/>
      <c r="AP366" s="91"/>
      <c r="AQ366" s="91"/>
      <c r="AR366" s="91"/>
      <c r="AS366" s="91"/>
      <c r="AT366" s="91"/>
      <c r="AU366" s="91"/>
      <c r="AV366" s="91"/>
      <c r="AW366" s="91"/>
      <c r="AX366" s="91"/>
      <c r="AY366" s="91"/>
      <c r="AZ366" s="91"/>
      <c r="BA366" s="91"/>
      <c r="BB366" s="91"/>
      <c r="BC366" s="91"/>
      <c r="BD366" s="91"/>
    </row>
    <row r="367" spans="1:56" s="92" customFormat="1" ht="13.8">
      <c r="A367" s="91"/>
      <c r="B367" s="91"/>
      <c r="C367" s="91"/>
      <c r="D367" s="91"/>
      <c r="E367" s="91"/>
      <c r="F367" s="91"/>
      <c r="G367" s="91"/>
      <c r="H367" s="91"/>
      <c r="I367" s="91"/>
      <c r="J367" s="91"/>
      <c r="K367" s="91"/>
      <c r="L367" s="91"/>
      <c r="M367" s="91"/>
      <c r="N367" s="91"/>
      <c r="O367" s="91"/>
      <c r="P367" s="91"/>
      <c r="Q367" s="91"/>
      <c r="R367" s="247"/>
      <c r="S367" s="247"/>
      <c r="T367" s="247"/>
      <c r="U367" s="247"/>
      <c r="V367" s="247"/>
      <c r="W367" s="247"/>
      <c r="X367" s="91"/>
      <c r="Y367" s="91"/>
      <c r="Z367" s="91"/>
      <c r="AA367" s="309"/>
      <c r="AB367" s="309"/>
      <c r="AC367" s="309"/>
      <c r="AD367" s="309"/>
      <c r="AE367" s="91"/>
      <c r="AF367" s="91"/>
      <c r="AG367" s="91"/>
      <c r="AH367" s="91"/>
      <c r="AI367" s="91"/>
      <c r="AJ367" s="91"/>
      <c r="AK367" s="91"/>
      <c r="AL367" s="91"/>
      <c r="AM367" s="91"/>
      <c r="AN367" s="91"/>
      <c r="AO367" s="91"/>
      <c r="AP367" s="91"/>
      <c r="AQ367" s="91"/>
      <c r="AR367" s="91"/>
      <c r="AS367" s="91"/>
      <c r="AT367" s="91"/>
      <c r="AU367" s="91"/>
      <c r="AV367" s="91"/>
      <c r="AW367" s="91"/>
      <c r="AX367" s="91"/>
      <c r="AY367" s="91"/>
      <c r="AZ367" s="91"/>
      <c r="BA367" s="91"/>
      <c r="BB367" s="91"/>
      <c r="BC367" s="91"/>
      <c r="BD367" s="91"/>
    </row>
    <row r="368" spans="1:56" s="92" customFormat="1" ht="13.8">
      <c r="A368" s="91"/>
      <c r="B368" s="91"/>
      <c r="C368" s="91"/>
      <c r="D368" s="91"/>
      <c r="E368" s="91"/>
      <c r="F368" s="91"/>
      <c r="G368" s="91"/>
      <c r="H368" s="91"/>
      <c r="I368" s="91"/>
      <c r="J368" s="91"/>
      <c r="K368" s="91"/>
      <c r="L368" s="91"/>
      <c r="M368" s="91"/>
      <c r="N368" s="91"/>
      <c r="O368" s="91"/>
      <c r="P368" s="91"/>
      <c r="Q368" s="91"/>
      <c r="R368" s="247"/>
      <c r="S368" s="247"/>
      <c r="T368" s="247"/>
      <c r="U368" s="247"/>
      <c r="V368" s="247"/>
      <c r="W368" s="247"/>
      <c r="X368" s="91"/>
      <c r="Y368" s="91"/>
      <c r="Z368" s="91"/>
      <c r="AA368" s="309"/>
      <c r="AB368" s="309"/>
      <c r="AC368" s="309"/>
      <c r="AD368" s="309"/>
      <c r="AE368" s="91"/>
      <c r="AF368" s="91"/>
      <c r="AG368" s="91"/>
      <c r="AH368" s="91"/>
      <c r="AI368" s="91"/>
      <c r="AJ368" s="91"/>
      <c r="AK368" s="91"/>
      <c r="AL368" s="91"/>
      <c r="AM368" s="91"/>
      <c r="AN368" s="91"/>
      <c r="AO368" s="91"/>
      <c r="AP368" s="91"/>
      <c r="AQ368" s="91"/>
      <c r="AR368" s="91"/>
      <c r="AS368" s="91"/>
      <c r="AT368" s="91"/>
      <c r="AU368" s="91"/>
      <c r="AV368" s="91"/>
      <c r="AW368" s="91"/>
      <c r="AX368" s="91"/>
      <c r="AY368" s="91"/>
      <c r="AZ368" s="91"/>
      <c r="BA368" s="91"/>
      <c r="BB368" s="91"/>
      <c r="BC368" s="91"/>
      <c r="BD368" s="91"/>
    </row>
    <row r="369" spans="1:56" s="92" customFormat="1" ht="13.8">
      <c r="A369" s="91"/>
      <c r="B369" s="91"/>
      <c r="C369" s="91"/>
      <c r="D369" s="91"/>
      <c r="E369" s="91"/>
      <c r="F369" s="91"/>
      <c r="G369" s="91"/>
      <c r="H369" s="91"/>
      <c r="I369" s="91"/>
      <c r="J369" s="91"/>
      <c r="K369" s="91"/>
      <c r="L369" s="91"/>
      <c r="M369" s="91"/>
      <c r="N369" s="91"/>
      <c r="O369" s="91"/>
      <c r="P369" s="91"/>
      <c r="Q369" s="91"/>
      <c r="R369" s="247"/>
      <c r="S369" s="247"/>
      <c r="T369" s="247"/>
      <c r="U369" s="247"/>
      <c r="V369" s="247"/>
      <c r="W369" s="247"/>
      <c r="X369" s="91"/>
      <c r="Y369" s="91"/>
      <c r="Z369" s="91"/>
      <c r="AA369" s="309"/>
      <c r="AB369" s="309"/>
      <c r="AC369" s="309"/>
      <c r="AD369" s="309"/>
      <c r="AE369" s="91"/>
      <c r="AF369" s="91"/>
      <c r="AG369" s="91"/>
      <c r="AH369" s="91"/>
      <c r="AI369" s="91"/>
      <c r="AJ369" s="91"/>
      <c r="AK369" s="91"/>
      <c r="AL369" s="91"/>
      <c r="AM369" s="91"/>
      <c r="AN369" s="91"/>
      <c r="AO369" s="91"/>
      <c r="AP369" s="91"/>
      <c r="AQ369" s="91"/>
      <c r="AR369" s="91"/>
      <c r="AS369" s="91"/>
      <c r="AT369" s="91"/>
      <c r="AU369" s="91"/>
      <c r="AV369" s="91"/>
      <c r="AW369" s="91"/>
      <c r="AX369" s="91"/>
      <c r="AY369" s="91"/>
      <c r="AZ369" s="91"/>
      <c r="BA369" s="91"/>
      <c r="BB369" s="91"/>
      <c r="BC369" s="91"/>
      <c r="BD369" s="91"/>
    </row>
    <row r="370" spans="1:56" s="92" customFormat="1" ht="13.8">
      <c r="A370" s="91"/>
      <c r="B370" s="91"/>
      <c r="C370" s="91"/>
      <c r="D370" s="91"/>
      <c r="E370" s="91"/>
      <c r="F370" s="91"/>
      <c r="G370" s="91"/>
      <c r="H370" s="91"/>
      <c r="I370" s="91"/>
      <c r="J370" s="91"/>
      <c r="K370" s="91"/>
      <c r="L370" s="91"/>
      <c r="M370" s="91"/>
      <c r="N370" s="91"/>
      <c r="O370" s="91"/>
      <c r="P370" s="91"/>
      <c r="Q370" s="91"/>
      <c r="R370" s="247"/>
      <c r="S370" s="247"/>
      <c r="T370" s="247"/>
      <c r="U370" s="247"/>
      <c r="V370" s="247"/>
      <c r="W370" s="247"/>
      <c r="X370" s="91"/>
      <c r="Y370" s="91"/>
      <c r="Z370" s="91"/>
      <c r="AA370" s="309"/>
      <c r="AB370" s="309"/>
      <c r="AC370" s="309"/>
      <c r="AD370" s="309"/>
      <c r="AE370" s="91"/>
      <c r="AF370" s="91"/>
      <c r="AG370" s="91"/>
      <c r="AH370" s="91"/>
      <c r="AI370" s="91"/>
      <c r="AJ370" s="91"/>
      <c r="AK370" s="91"/>
      <c r="AL370" s="91"/>
      <c r="AM370" s="91"/>
      <c r="AN370" s="91"/>
      <c r="AO370" s="91"/>
      <c r="AP370" s="91"/>
      <c r="AQ370" s="91"/>
      <c r="AR370" s="91"/>
      <c r="AS370" s="91"/>
      <c r="AT370" s="91"/>
      <c r="AU370" s="91"/>
      <c r="AV370" s="91"/>
      <c r="AW370" s="91"/>
      <c r="AX370" s="91"/>
      <c r="AY370" s="91"/>
      <c r="AZ370" s="91"/>
      <c r="BA370" s="91"/>
      <c r="BB370" s="91"/>
      <c r="BC370" s="91"/>
      <c r="BD370" s="91"/>
    </row>
    <row r="371" spans="1:56" s="92" customFormat="1" ht="13.8">
      <c r="A371" s="91"/>
      <c r="B371" s="91"/>
      <c r="C371" s="91"/>
      <c r="D371" s="91"/>
      <c r="E371" s="91"/>
      <c r="F371" s="91"/>
      <c r="G371" s="91"/>
      <c r="H371" s="91"/>
      <c r="I371" s="91"/>
      <c r="J371" s="91"/>
      <c r="K371" s="91"/>
      <c r="L371" s="91"/>
      <c r="M371" s="91"/>
      <c r="N371" s="91"/>
      <c r="O371" s="91"/>
      <c r="P371" s="91"/>
      <c r="Q371" s="91"/>
      <c r="R371" s="247"/>
      <c r="S371" s="247"/>
      <c r="T371" s="247"/>
      <c r="U371" s="247"/>
      <c r="V371" s="247"/>
      <c r="W371" s="247"/>
      <c r="X371" s="91"/>
      <c r="Y371" s="91"/>
      <c r="Z371" s="91"/>
      <c r="AA371" s="309"/>
      <c r="AB371" s="309"/>
      <c r="AC371" s="309"/>
      <c r="AD371" s="309"/>
      <c r="AE371" s="91"/>
      <c r="AF371" s="91"/>
      <c r="AG371" s="91"/>
      <c r="AH371" s="91"/>
      <c r="AI371" s="91"/>
      <c r="AJ371" s="91"/>
      <c r="AK371" s="91"/>
      <c r="AL371" s="91"/>
      <c r="AM371" s="91"/>
      <c r="AN371" s="91"/>
      <c r="AO371" s="91"/>
      <c r="AP371" s="91"/>
      <c r="AQ371" s="91"/>
      <c r="AR371" s="91"/>
      <c r="AS371" s="91"/>
      <c r="AT371" s="91"/>
      <c r="AU371" s="91"/>
      <c r="AV371" s="91"/>
      <c r="AW371" s="91"/>
      <c r="AX371" s="91"/>
      <c r="AY371" s="91"/>
      <c r="AZ371" s="91"/>
      <c r="BA371" s="91"/>
      <c r="BB371" s="91"/>
      <c r="BC371" s="91"/>
      <c r="BD371" s="91"/>
    </row>
    <row r="372" spans="1:56" s="92" customFormat="1" ht="13.8">
      <c r="A372" s="91"/>
      <c r="B372" s="91"/>
      <c r="C372" s="91"/>
      <c r="D372" s="91"/>
      <c r="E372" s="91"/>
      <c r="F372" s="91"/>
      <c r="G372" s="91"/>
      <c r="H372" s="91"/>
      <c r="I372" s="91"/>
      <c r="J372" s="91"/>
      <c r="K372" s="91"/>
      <c r="L372" s="91"/>
      <c r="M372" s="91"/>
      <c r="N372" s="91"/>
      <c r="O372" s="91"/>
      <c r="P372" s="91"/>
      <c r="Q372" s="91"/>
      <c r="R372" s="247"/>
      <c r="S372" s="247"/>
      <c r="T372" s="247"/>
      <c r="U372" s="247"/>
      <c r="V372" s="247"/>
      <c r="W372" s="247"/>
      <c r="X372" s="91"/>
      <c r="Y372" s="91"/>
      <c r="Z372" s="91"/>
      <c r="AA372" s="309"/>
      <c r="AB372" s="309"/>
      <c r="AC372" s="309"/>
      <c r="AD372" s="309"/>
      <c r="AE372" s="91"/>
      <c r="AF372" s="91"/>
      <c r="AG372" s="91"/>
      <c r="AH372" s="91"/>
      <c r="AI372" s="91"/>
      <c r="AJ372" s="91"/>
      <c r="AK372" s="91"/>
      <c r="AL372" s="91"/>
      <c r="AM372" s="91"/>
      <c r="AN372" s="91"/>
      <c r="AO372" s="91"/>
      <c r="AP372" s="91"/>
      <c r="AQ372" s="91"/>
      <c r="AR372" s="91"/>
      <c r="AS372" s="91"/>
      <c r="AT372" s="91"/>
      <c r="AU372" s="91"/>
      <c r="AV372" s="91"/>
      <c r="AW372" s="91"/>
      <c r="AX372" s="91"/>
      <c r="AY372" s="91"/>
      <c r="AZ372" s="91"/>
      <c r="BA372" s="91"/>
      <c r="BB372" s="91"/>
      <c r="BC372" s="91"/>
      <c r="BD372" s="91"/>
    </row>
    <row r="373" spans="1:56" s="92" customFormat="1" ht="13.8">
      <c r="A373" s="91"/>
      <c r="B373" s="91"/>
      <c r="C373" s="91"/>
      <c r="D373" s="91"/>
      <c r="E373" s="91"/>
      <c r="F373" s="91"/>
      <c r="G373" s="91"/>
      <c r="H373" s="91"/>
      <c r="I373" s="91"/>
      <c r="J373" s="91"/>
      <c r="K373" s="91"/>
      <c r="L373" s="91"/>
      <c r="M373" s="91"/>
      <c r="N373" s="91"/>
      <c r="O373" s="91"/>
      <c r="P373" s="91"/>
      <c r="Q373" s="91"/>
      <c r="R373" s="247"/>
      <c r="S373" s="247"/>
      <c r="T373" s="247"/>
      <c r="U373" s="247"/>
      <c r="V373" s="247"/>
      <c r="W373" s="247"/>
      <c r="X373" s="91"/>
      <c r="Y373" s="91"/>
      <c r="Z373" s="91"/>
      <c r="AA373" s="309"/>
      <c r="AB373" s="309"/>
      <c r="AC373" s="309"/>
      <c r="AD373" s="309"/>
      <c r="AE373" s="91"/>
      <c r="AF373" s="91"/>
      <c r="AG373" s="91"/>
      <c r="AH373" s="91"/>
      <c r="AI373" s="91"/>
      <c r="AJ373" s="91"/>
      <c r="AK373" s="91"/>
      <c r="AL373" s="91"/>
      <c r="AM373" s="91"/>
      <c r="AN373" s="91"/>
      <c r="AO373" s="91"/>
      <c r="AP373" s="91"/>
      <c r="AQ373" s="91"/>
      <c r="AR373" s="91"/>
      <c r="AS373" s="91"/>
      <c r="AT373" s="91"/>
      <c r="AU373" s="91"/>
      <c r="AV373" s="91"/>
      <c r="AW373" s="91"/>
      <c r="AX373" s="91"/>
      <c r="AY373" s="91"/>
      <c r="AZ373" s="91"/>
      <c r="BA373" s="91"/>
      <c r="BB373" s="91"/>
      <c r="BC373" s="91"/>
      <c r="BD373" s="91"/>
    </row>
    <row r="374" spans="1:56" s="92" customFormat="1" ht="13.8">
      <c r="A374" s="91"/>
      <c r="B374" s="91"/>
      <c r="C374" s="91"/>
      <c r="D374" s="91"/>
      <c r="E374" s="91"/>
      <c r="F374" s="91"/>
      <c r="G374" s="91"/>
      <c r="H374" s="91"/>
      <c r="I374" s="91"/>
      <c r="J374" s="91"/>
      <c r="K374" s="91"/>
      <c r="L374" s="91"/>
      <c r="M374" s="91"/>
      <c r="N374" s="91"/>
      <c r="O374" s="91"/>
      <c r="P374" s="91"/>
      <c r="Q374" s="91"/>
      <c r="R374" s="247"/>
      <c r="S374" s="247"/>
      <c r="T374" s="247"/>
      <c r="U374" s="247"/>
      <c r="V374" s="247"/>
      <c r="W374" s="247"/>
      <c r="X374" s="91"/>
      <c r="Y374" s="91"/>
      <c r="Z374" s="91"/>
      <c r="AA374" s="309"/>
      <c r="AB374" s="309"/>
      <c r="AC374" s="309"/>
      <c r="AD374" s="309"/>
      <c r="AE374" s="91"/>
      <c r="AF374" s="91"/>
      <c r="AG374" s="91"/>
      <c r="AH374" s="91"/>
      <c r="AI374" s="91"/>
      <c r="AJ374" s="91"/>
      <c r="AK374" s="91"/>
      <c r="AL374" s="91"/>
      <c r="AM374" s="91"/>
      <c r="AN374" s="91"/>
      <c r="AO374" s="91"/>
      <c r="AP374" s="91"/>
      <c r="AQ374" s="91"/>
      <c r="AR374" s="91"/>
      <c r="AS374" s="91"/>
      <c r="AT374" s="91"/>
      <c r="AU374" s="91"/>
      <c r="AV374" s="91"/>
      <c r="AW374" s="91"/>
      <c r="AX374" s="91"/>
      <c r="AY374" s="91"/>
      <c r="AZ374" s="91"/>
      <c r="BA374" s="91"/>
      <c r="BB374" s="91"/>
      <c r="BC374" s="91"/>
      <c r="BD374" s="91"/>
    </row>
    <row r="375" spans="1:56" s="92" customFormat="1" ht="13.8">
      <c r="A375" s="91"/>
      <c r="B375" s="91"/>
      <c r="C375" s="91"/>
      <c r="D375" s="91"/>
      <c r="E375" s="91"/>
      <c r="F375" s="91"/>
      <c r="G375" s="91"/>
      <c r="H375" s="91"/>
      <c r="I375" s="91"/>
      <c r="J375" s="91"/>
      <c r="K375" s="91"/>
      <c r="L375" s="91"/>
      <c r="M375" s="91"/>
      <c r="N375" s="91"/>
      <c r="O375" s="91"/>
      <c r="P375" s="91"/>
      <c r="Q375" s="91"/>
      <c r="R375" s="247"/>
      <c r="S375" s="247"/>
      <c r="T375" s="247"/>
      <c r="U375" s="247"/>
      <c r="V375" s="247"/>
      <c r="W375" s="247"/>
      <c r="X375" s="91"/>
      <c r="Y375" s="91"/>
      <c r="Z375" s="91"/>
      <c r="AA375" s="309"/>
      <c r="AB375" s="309"/>
      <c r="AC375" s="309"/>
      <c r="AD375" s="309"/>
      <c r="AE375" s="91"/>
      <c r="AF375" s="91"/>
      <c r="AG375" s="91"/>
      <c r="AH375" s="91"/>
      <c r="AI375" s="91"/>
      <c r="AJ375" s="91"/>
      <c r="AK375" s="91"/>
      <c r="AL375" s="91"/>
      <c r="AM375" s="91"/>
      <c r="AN375" s="91"/>
      <c r="AO375" s="91"/>
      <c r="AP375" s="91"/>
      <c r="AQ375" s="91"/>
      <c r="AR375" s="91"/>
      <c r="AS375" s="91"/>
      <c r="AT375" s="91"/>
      <c r="AU375" s="91"/>
      <c r="AV375" s="91"/>
      <c r="AW375" s="91"/>
      <c r="AX375" s="91"/>
      <c r="AY375" s="91"/>
      <c r="AZ375" s="91"/>
      <c r="BA375" s="91"/>
      <c r="BB375" s="91"/>
      <c r="BC375" s="91"/>
      <c r="BD375" s="91"/>
    </row>
    <row r="376" spans="1:56" s="92" customFormat="1" ht="13.8">
      <c r="A376" s="91"/>
      <c r="B376" s="91"/>
      <c r="C376" s="91"/>
      <c r="D376" s="91"/>
      <c r="E376" s="91"/>
      <c r="F376" s="91"/>
      <c r="G376" s="91"/>
      <c r="H376" s="91"/>
      <c r="I376" s="91"/>
      <c r="J376" s="91"/>
      <c r="K376" s="91"/>
      <c r="L376" s="91"/>
      <c r="M376" s="91"/>
      <c r="N376" s="91"/>
      <c r="O376" s="91"/>
      <c r="P376" s="91"/>
      <c r="Q376" s="91"/>
      <c r="R376" s="247"/>
      <c r="S376" s="247"/>
      <c r="T376" s="247"/>
      <c r="U376" s="247"/>
      <c r="V376" s="247"/>
      <c r="W376" s="247"/>
      <c r="X376" s="91"/>
      <c r="Y376" s="91"/>
      <c r="Z376" s="91"/>
      <c r="AA376" s="309"/>
      <c r="AB376" s="309"/>
      <c r="AC376" s="309"/>
      <c r="AD376" s="309"/>
      <c r="AE376" s="91"/>
      <c r="AF376" s="91"/>
      <c r="AG376" s="91"/>
      <c r="AH376" s="91"/>
      <c r="AI376" s="91"/>
      <c r="AJ376" s="91"/>
      <c r="AK376" s="91"/>
      <c r="AL376" s="91"/>
      <c r="AM376" s="91"/>
      <c r="AN376" s="91"/>
      <c r="AO376" s="91"/>
      <c r="AP376" s="91"/>
      <c r="AQ376" s="91"/>
      <c r="AR376" s="91"/>
      <c r="AS376" s="91"/>
      <c r="AT376" s="91"/>
      <c r="AU376" s="91"/>
      <c r="AV376" s="91"/>
      <c r="AW376" s="91"/>
      <c r="AX376" s="91"/>
      <c r="AY376" s="91"/>
      <c r="AZ376" s="91"/>
      <c r="BA376" s="91"/>
      <c r="BB376" s="91"/>
      <c r="BC376" s="91"/>
      <c r="BD376" s="91"/>
    </row>
    <row r="377" spans="1:56" s="92" customFormat="1" ht="13.8">
      <c r="A377" s="91"/>
      <c r="B377" s="91"/>
      <c r="C377" s="91"/>
      <c r="D377" s="91"/>
      <c r="E377" s="91"/>
      <c r="F377" s="91"/>
      <c r="G377" s="91"/>
      <c r="H377" s="91"/>
      <c r="I377" s="91"/>
      <c r="J377" s="91"/>
      <c r="K377" s="91"/>
      <c r="L377" s="91"/>
      <c r="M377" s="91"/>
      <c r="N377" s="91"/>
      <c r="O377" s="91"/>
      <c r="P377" s="91"/>
      <c r="Q377" s="91"/>
      <c r="R377" s="247"/>
      <c r="S377" s="247"/>
      <c r="T377" s="247"/>
      <c r="U377" s="247"/>
      <c r="V377" s="247"/>
      <c r="W377" s="247"/>
      <c r="X377" s="91"/>
      <c r="Y377" s="91"/>
      <c r="Z377" s="91"/>
      <c r="AA377" s="309"/>
      <c r="AB377" s="309"/>
      <c r="AC377" s="309"/>
      <c r="AD377" s="309"/>
      <c r="AE377" s="91"/>
      <c r="AF377" s="91"/>
      <c r="AG377" s="91"/>
      <c r="AH377" s="91"/>
      <c r="AI377" s="91"/>
      <c r="AJ377" s="91"/>
      <c r="AK377" s="91"/>
      <c r="AL377" s="91"/>
      <c r="AM377" s="91"/>
      <c r="AN377" s="91"/>
      <c r="AO377" s="91"/>
      <c r="AP377" s="91"/>
      <c r="AQ377" s="91"/>
      <c r="AR377" s="91"/>
      <c r="AS377" s="91"/>
      <c r="AT377" s="91"/>
      <c r="AU377" s="91"/>
      <c r="AV377" s="91"/>
      <c r="AW377" s="91"/>
      <c r="AX377" s="91"/>
      <c r="AY377" s="91"/>
      <c r="AZ377" s="91"/>
      <c r="BA377" s="91"/>
      <c r="BB377" s="91"/>
      <c r="BC377" s="91"/>
      <c r="BD377" s="91"/>
    </row>
    <row r="378" spans="1:56" s="92" customFormat="1" ht="13.8">
      <c r="A378" s="91"/>
      <c r="B378" s="91"/>
      <c r="C378" s="91"/>
      <c r="D378" s="91"/>
      <c r="E378" s="91"/>
      <c r="F378" s="91"/>
      <c r="G378" s="91"/>
      <c r="H378" s="91"/>
      <c r="I378" s="91"/>
      <c r="J378" s="91"/>
      <c r="K378" s="91"/>
      <c r="L378" s="91"/>
      <c r="M378" s="91"/>
      <c r="N378" s="91"/>
      <c r="O378" s="91"/>
      <c r="P378" s="91"/>
      <c r="Q378" s="91"/>
      <c r="R378" s="247"/>
      <c r="S378" s="247"/>
      <c r="T378" s="247"/>
      <c r="U378" s="247"/>
      <c r="V378" s="247"/>
      <c r="W378" s="247"/>
      <c r="X378" s="91"/>
      <c r="Y378" s="91"/>
      <c r="Z378" s="91"/>
      <c r="AA378" s="309"/>
      <c r="AB378" s="309"/>
      <c r="AC378" s="309"/>
      <c r="AD378" s="309"/>
      <c r="AE378" s="91"/>
      <c r="AF378" s="91"/>
      <c r="AG378" s="91"/>
      <c r="AH378" s="91"/>
      <c r="AI378" s="91"/>
      <c r="AJ378" s="91"/>
      <c r="AK378" s="91"/>
      <c r="AL378" s="91"/>
      <c r="AM378" s="91"/>
      <c r="AN378" s="91"/>
      <c r="AO378" s="91"/>
      <c r="AP378" s="91"/>
      <c r="AQ378" s="91"/>
      <c r="AR378" s="91"/>
      <c r="AS378" s="91"/>
      <c r="AT378" s="91"/>
      <c r="AU378" s="91"/>
      <c r="AV378" s="91"/>
      <c r="AW378" s="91"/>
      <c r="AX378" s="91"/>
      <c r="AY378" s="91"/>
      <c r="AZ378" s="91"/>
      <c r="BA378" s="91"/>
      <c r="BB378" s="91"/>
      <c r="BC378" s="91"/>
      <c r="BD378" s="91"/>
    </row>
    <row r="379" spans="1:56" s="92" customFormat="1" ht="13.8">
      <c r="A379" s="91"/>
      <c r="B379" s="91"/>
      <c r="C379" s="91"/>
      <c r="D379" s="91"/>
      <c r="E379" s="91"/>
      <c r="F379" s="91"/>
      <c r="G379" s="91"/>
      <c r="H379" s="91"/>
      <c r="I379" s="91"/>
      <c r="J379" s="91"/>
      <c r="K379" s="91"/>
      <c r="L379" s="91"/>
      <c r="M379" s="91"/>
      <c r="N379" s="91"/>
      <c r="O379" s="91"/>
      <c r="P379" s="91"/>
      <c r="Q379" s="91"/>
      <c r="R379" s="247"/>
      <c r="S379" s="247"/>
      <c r="T379" s="247"/>
      <c r="U379" s="247"/>
      <c r="V379" s="247"/>
      <c r="W379" s="247"/>
      <c r="X379" s="91"/>
      <c r="Y379" s="91"/>
      <c r="Z379" s="91"/>
      <c r="AA379" s="309"/>
      <c r="AB379" s="309"/>
      <c r="AC379" s="309"/>
      <c r="AD379" s="309"/>
      <c r="AE379" s="91"/>
      <c r="AF379" s="91"/>
      <c r="AG379" s="91"/>
      <c r="AH379" s="91"/>
      <c r="AI379" s="91"/>
      <c r="AJ379" s="91"/>
      <c r="AK379" s="91"/>
      <c r="AL379" s="91"/>
      <c r="AM379" s="91"/>
      <c r="AN379" s="91"/>
      <c r="AO379" s="91"/>
      <c r="AP379" s="91"/>
      <c r="AQ379" s="91"/>
      <c r="AR379" s="91"/>
      <c r="AS379" s="91"/>
      <c r="AT379" s="91"/>
      <c r="AU379" s="91"/>
      <c r="AV379" s="91"/>
      <c r="AW379" s="91"/>
      <c r="AX379" s="91"/>
      <c r="AY379" s="91"/>
      <c r="AZ379" s="91"/>
      <c r="BA379" s="91"/>
      <c r="BB379" s="91"/>
      <c r="BC379" s="91"/>
      <c r="BD379" s="91"/>
    </row>
    <row r="380" spans="1:56" s="92" customFormat="1" ht="13.8">
      <c r="A380" s="91"/>
      <c r="B380" s="91"/>
      <c r="C380" s="91"/>
      <c r="D380" s="91"/>
      <c r="E380" s="91"/>
      <c r="F380" s="91"/>
      <c r="G380" s="91"/>
      <c r="H380" s="91"/>
      <c r="I380" s="91"/>
      <c r="J380" s="91"/>
      <c r="K380" s="91"/>
      <c r="L380" s="91"/>
      <c r="M380" s="91"/>
      <c r="N380" s="91"/>
      <c r="O380" s="91"/>
      <c r="P380" s="91"/>
      <c r="Q380" s="91"/>
      <c r="R380" s="247"/>
      <c r="S380" s="247"/>
      <c r="T380" s="247"/>
      <c r="U380" s="247"/>
      <c r="V380" s="247"/>
      <c r="W380" s="247"/>
      <c r="X380" s="91"/>
      <c r="Y380" s="91"/>
      <c r="Z380" s="91"/>
      <c r="AA380" s="309"/>
      <c r="AB380" s="309"/>
      <c r="AC380" s="309"/>
      <c r="AD380" s="309"/>
      <c r="AE380" s="91"/>
      <c r="AF380" s="91"/>
      <c r="AG380" s="91"/>
      <c r="AH380" s="91"/>
      <c r="AI380" s="91"/>
      <c r="AJ380" s="91"/>
      <c r="AK380" s="91"/>
      <c r="AL380" s="91"/>
      <c r="AM380" s="91"/>
      <c r="AN380" s="91"/>
      <c r="AO380" s="91"/>
      <c r="AP380" s="91"/>
      <c r="AQ380" s="91"/>
      <c r="AR380" s="91"/>
      <c r="AS380" s="91"/>
      <c r="AT380" s="91"/>
      <c r="AU380" s="91"/>
      <c r="AV380" s="91"/>
      <c r="AW380" s="91"/>
      <c r="AX380" s="91"/>
      <c r="AY380" s="91"/>
      <c r="AZ380" s="91"/>
      <c r="BA380" s="91"/>
      <c r="BB380" s="91"/>
      <c r="BC380" s="91"/>
      <c r="BD380" s="91"/>
    </row>
    <row r="381" spans="1:56" s="92" customFormat="1" ht="13.8">
      <c r="A381" s="91"/>
      <c r="B381" s="91"/>
      <c r="C381" s="91"/>
      <c r="D381" s="91"/>
      <c r="E381" s="91"/>
      <c r="F381" s="91"/>
      <c r="G381" s="91"/>
      <c r="H381" s="91"/>
      <c r="I381" s="91"/>
      <c r="J381" s="91"/>
      <c r="K381" s="91"/>
      <c r="L381" s="91"/>
      <c r="M381" s="91"/>
      <c r="N381" s="91"/>
      <c r="O381" s="91"/>
      <c r="P381" s="91"/>
      <c r="Q381" s="91"/>
      <c r="R381" s="247"/>
      <c r="S381" s="247"/>
      <c r="T381" s="247"/>
      <c r="U381" s="247"/>
      <c r="V381" s="247"/>
      <c r="W381" s="247"/>
      <c r="X381" s="91"/>
      <c r="Y381" s="91"/>
      <c r="Z381" s="91"/>
      <c r="AA381" s="309"/>
      <c r="AB381" s="309"/>
      <c r="AC381" s="309"/>
      <c r="AD381" s="309"/>
      <c r="AE381" s="91"/>
      <c r="AF381" s="91"/>
      <c r="AG381" s="91"/>
      <c r="AH381" s="91"/>
      <c r="AI381" s="91"/>
      <c r="AJ381" s="91"/>
      <c r="AK381" s="91"/>
      <c r="AL381" s="91"/>
      <c r="AM381" s="91"/>
      <c r="AN381" s="91"/>
      <c r="AO381" s="91"/>
      <c r="AP381" s="91"/>
      <c r="AQ381" s="91"/>
      <c r="AR381" s="91"/>
      <c r="AS381" s="91"/>
      <c r="AT381" s="91"/>
      <c r="AU381" s="91"/>
      <c r="AV381" s="91"/>
      <c r="AW381" s="91"/>
      <c r="AX381" s="91"/>
      <c r="AY381" s="91"/>
      <c r="AZ381" s="91"/>
      <c r="BA381" s="91"/>
      <c r="BB381" s="91"/>
      <c r="BC381" s="91"/>
      <c r="BD381" s="91"/>
    </row>
    <row r="382" spans="1:56" s="92" customFormat="1" ht="13.8">
      <c r="A382" s="91"/>
      <c r="B382" s="91"/>
      <c r="C382" s="91"/>
      <c r="D382" s="91"/>
      <c r="E382" s="91"/>
      <c r="F382" s="91"/>
      <c r="G382" s="91"/>
      <c r="H382" s="91"/>
      <c r="I382" s="91"/>
      <c r="J382" s="91"/>
      <c r="K382" s="91"/>
      <c r="L382" s="91"/>
      <c r="M382" s="91"/>
      <c r="N382" s="91"/>
      <c r="O382" s="91"/>
      <c r="P382" s="91"/>
      <c r="Q382" s="91"/>
      <c r="R382" s="247"/>
      <c r="S382" s="247"/>
      <c r="T382" s="247"/>
      <c r="U382" s="247"/>
      <c r="V382" s="247"/>
      <c r="W382" s="247"/>
      <c r="X382" s="91"/>
      <c r="Y382" s="91"/>
      <c r="Z382" s="91"/>
      <c r="AA382" s="309"/>
      <c r="AB382" s="309"/>
      <c r="AC382" s="309"/>
      <c r="AD382" s="309"/>
      <c r="AE382" s="91"/>
      <c r="AF382" s="91"/>
      <c r="AG382" s="91"/>
      <c r="AH382" s="91"/>
      <c r="AI382" s="91"/>
      <c r="AJ382" s="91"/>
      <c r="AK382" s="91"/>
      <c r="AL382" s="91"/>
      <c r="AM382" s="91"/>
      <c r="AN382" s="91"/>
      <c r="AO382" s="91"/>
      <c r="AP382" s="91"/>
      <c r="AQ382" s="91"/>
      <c r="AR382" s="91"/>
      <c r="AS382" s="91"/>
      <c r="AT382" s="91"/>
      <c r="AU382" s="91"/>
      <c r="AV382" s="91"/>
      <c r="AW382" s="91"/>
      <c r="AX382" s="91"/>
      <c r="AY382" s="91"/>
      <c r="AZ382" s="91"/>
      <c r="BA382" s="91"/>
      <c r="BB382" s="91"/>
      <c r="BC382" s="91"/>
      <c r="BD382" s="91"/>
    </row>
    <row r="383" spans="1:56" s="92" customFormat="1" ht="13.8">
      <c r="A383" s="91"/>
      <c r="B383" s="91"/>
      <c r="C383" s="91"/>
      <c r="D383" s="91"/>
      <c r="E383" s="91"/>
      <c r="F383" s="91"/>
      <c r="G383" s="91"/>
      <c r="H383" s="91"/>
      <c r="I383" s="91"/>
      <c r="J383" s="91"/>
      <c r="K383" s="91"/>
      <c r="L383" s="91"/>
      <c r="M383" s="91"/>
      <c r="N383" s="91"/>
      <c r="O383" s="91"/>
      <c r="P383" s="91"/>
      <c r="Q383" s="91"/>
      <c r="R383" s="247"/>
      <c r="S383" s="247"/>
      <c r="T383" s="247"/>
      <c r="U383" s="247"/>
      <c r="V383" s="247"/>
      <c r="W383" s="247"/>
      <c r="X383" s="91"/>
      <c r="Y383" s="91"/>
      <c r="Z383" s="91"/>
      <c r="AA383" s="309"/>
      <c r="AB383" s="309"/>
      <c r="AC383" s="309"/>
      <c r="AD383" s="309"/>
      <c r="AE383" s="91"/>
      <c r="AF383" s="91"/>
      <c r="AG383" s="91"/>
      <c r="AH383" s="91"/>
      <c r="AI383" s="91"/>
      <c r="AJ383" s="91"/>
      <c r="AK383" s="91"/>
      <c r="AL383" s="91"/>
      <c r="AM383" s="91"/>
      <c r="AN383" s="91"/>
      <c r="AO383" s="91"/>
      <c r="AP383" s="91"/>
      <c r="AQ383" s="91"/>
      <c r="AR383" s="91"/>
      <c r="AS383" s="91"/>
      <c r="AT383" s="91"/>
      <c r="AU383" s="91"/>
      <c r="AV383" s="91"/>
      <c r="AW383" s="91"/>
      <c r="AX383" s="91"/>
      <c r="AY383" s="91"/>
      <c r="AZ383" s="91"/>
      <c r="BA383" s="91"/>
      <c r="BB383" s="91"/>
      <c r="BC383" s="91"/>
      <c r="BD383" s="91"/>
    </row>
    <row r="384" spans="1:56" s="92" customFormat="1" ht="13.8">
      <c r="A384" s="91"/>
      <c r="B384" s="91"/>
      <c r="C384" s="91"/>
      <c r="D384" s="91"/>
      <c r="E384" s="91"/>
      <c r="F384" s="91"/>
      <c r="G384" s="91"/>
      <c r="H384" s="91"/>
      <c r="I384" s="91"/>
      <c r="J384" s="91"/>
      <c r="K384" s="91"/>
      <c r="L384" s="91"/>
      <c r="M384" s="91"/>
      <c r="N384" s="91"/>
      <c r="O384" s="91"/>
      <c r="P384" s="91"/>
      <c r="Q384" s="91"/>
      <c r="R384" s="247"/>
      <c r="S384" s="247"/>
      <c r="T384" s="247"/>
      <c r="U384" s="247"/>
      <c r="V384" s="247"/>
      <c r="W384" s="247"/>
      <c r="X384" s="91"/>
      <c r="Y384" s="91"/>
      <c r="Z384" s="91"/>
      <c r="AA384" s="309"/>
      <c r="AB384" s="309"/>
      <c r="AC384" s="309"/>
      <c r="AD384" s="309"/>
      <c r="AE384" s="91"/>
      <c r="AF384" s="91"/>
      <c r="AG384" s="91"/>
      <c r="AH384" s="91"/>
      <c r="AI384" s="91"/>
      <c r="AJ384" s="91"/>
      <c r="AK384" s="91"/>
      <c r="AL384" s="91"/>
      <c r="AM384" s="91"/>
      <c r="AN384" s="91"/>
      <c r="AO384" s="91"/>
      <c r="AP384" s="91"/>
      <c r="AQ384" s="91"/>
      <c r="AR384" s="91"/>
      <c r="AS384" s="91"/>
      <c r="AT384" s="91"/>
      <c r="AU384" s="91"/>
      <c r="AV384" s="91"/>
      <c r="AW384" s="91"/>
      <c r="AX384" s="91"/>
      <c r="AY384" s="91"/>
      <c r="AZ384" s="91"/>
      <c r="BA384" s="91"/>
      <c r="BB384" s="91"/>
      <c r="BC384" s="91"/>
      <c r="BD384" s="91"/>
    </row>
    <row r="385" spans="1:56" s="92" customFormat="1" ht="13.8">
      <c r="A385" s="91"/>
      <c r="B385" s="91"/>
      <c r="C385" s="91"/>
      <c r="D385" s="91"/>
      <c r="E385" s="91"/>
      <c r="F385" s="91"/>
      <c r="G385" s="91"/>
      <c r="H385" s="91"/>
      <c r="I385" s="91"/>
      <c r="J385" s="91"/>
      <c r="K385" s="91"/>
      <c r="L385" s="91"/>
      <c r="M385" s="91"/>
      <c r="N385" s="91"/>
      <c r="O385" s="91"/>
      <c r="P385" s="91"/>
      <c r="Q385" s="91"/>
      <c r="R385" s="247"/>
      <c r="S385" s="247"/>
      <c r="T385" s="247"/>
      <c r="U385" s="247"/>
      <c r="V385" s="247"/>
      <c r="W385" s="247"/>
      <c r="X385" s="91"/>
      <c r="Y385" s="91"/>
      <c r="Z385" s="91"/>
      <c r="AA385" s="309"/>
      <c r="AB385" s="309"/>
      <c r="AC385" s="309"/>
      <c r="AD385" s="309"/>
      <c r="AE385" s="91"/>
      <c r="AF385" s="91"/>
      <c r="AG385" s="91"/>
      <c r="AH385" s="91"/>
      <c r="AI385" s="91"/>
      <c r="AJ385" s="91"/>
      <c r="AK385" s="91"/>
      <c r="AL385" s="91"/>
      <c r="AM385" s="91"/>
      <c r="AN385" s="91"/>
      <c r="AO385" s="91"/>
      <c r="AP385" s="91"/>
      <c r="AQ385" s="91"/>
      <c r="AR385" s="91"/>
      <c r="AS385" s="91"/>
      <c r="AT385" s="91"/>
      <c r="AU385" s="91"/>
      <c r="AV385" s="91"/>
      <c r="AW385" s="91"/>
      <c r="AX385" s="91"/>
      <c r="AY385" s="91"/>
      <c r="AZ385" s="91"/>
      <c r="BA385" s="91"/>
      <c r="BB385" s="91"/>
      <c r="BC385" s="91"/>
      <c r="BD385" s="91"/>
    </row>
    <row r="386" spans="1:56" s="92" customFormat="1" ht="13.8">
      <c r="A386" s="91"/>
      <c r="B386" s="91"/>
      <c r="C386" s="91"/>
      <c r="D386" s="91"/>
      <c r="E386" s="91"/>
      <c r="F386" s="91"/>
      <c r="G386" s="91"/>
      <c r="H386" s="91"/>
      <c r="I386" s="91"/>
      <c r="J386" s="91"/>
      <c r="K386" s="91"/>
      <c r="L386" s="91"/>
      <c r="M386" s="91"/>
      <c r="N386" s="91"/>
      <c r="O386" s="91"/>
      <c r="P386" s="91"/>
      <c r="Q386" s="91"/>
      <c r="R386" s="247"/>
      <c r="S386" s="247"/>
      <c r="T386" s="247"/>
      <c r="U386" s="247"/>
      <c r="V386" s="247"/>
      <c r="W386" s="247"/>
      <c r="X386" s="91"/>
      <c r="Y386" s="91"/>
      <c r="Z386" s="91"/>
      <c r="AA386" s="309"/>
      <c r="AB386" s="309"/>
      <c r="AC386" s="309"/>
      <c r="AD386" s="309"/>
      <c r="AE386" s="91"/>
      <c r="AF386" s="91"/>
      <c r="AG386" s="91"/>
      <c r="AH386" s="91"/>
      <c r="AI386" s="91"/>
      <c r="AJ386" s="91"/>
      <c r="AK386" s="91"/>
      <c r="AL386" s="91"/>
      <c r="AM386" s="91"/>
      <c r="AN386" s="91"/>
      <c r="AO386" s="91"/>
      <c r="AP386" s="91"/>
      <c r="AQ386" s="91"/>
      <c r="AR386" s="91"/>
      <c r="AS386" s="91"/>
      <c r="AT386" s="91"/>
      <c r="AU386" s="91"/>
      <c r="AV386" s="91"/>
      <c r="AW386" s="91"/>
      <c r="AX386" s="91"/>
      <c r="AY386" s="91"/>
      <c r="AZ386" s="91"/>
      <c r="BA386" s="91"/>
      <c r="BB386" s="91"/>
      <c r="BC386" s="91"/>
      <c r="BD386" s="91"/>
    </row>
    <row r="387" spans="1:56" s="92" customFormat="1" ht="13.8">
      <c r="A387" s="91"/>
      <c r="B387" s="91"/>
      <c r="C387" s="91"/>
      <c r="D387" s="91"/>
      <c r="E387" s="91"/>
      <c r="F387" s="91"/>
      <c r="G387" s="91"/>
      <c r="H387" s="91"/>
      <c r="I387" s="91"/>
      <c r="J387" s="91"/>
      <c r="K387" s="91"/>
      <c r="L387" s="91"/>
      <c r="M387" s="91"/>
      <c r="N387" s="91"/>
      <c r="O387" s="91"/>
      <c r="P387" s="91"/>
      <c r="Q387" s="91"/>
      <c r="R387" s="247"/>
      <c r="S387" s="247"/>
      <c r="T387" s="247"/>
      <c r="U387" s="247"/>
      <c r="V387" s="247"/>
      <c r="W387" s="247"/>
      <c r="X387" s="91"/>
      <c r="Y387" s="91"/>
      <c r="Z387" s="91"/>
      <c r="AA387" s="309"/>
      <c r="AB387" s="309"/>
      <c r="AC387" s="309"/>
      <c r="AD387" s="309"/>
      <c r="AE387" s="91"/>
      <c r="AF387" s="91"/>
      <c r="AG387" s="91"/>
      <c r="AH387" s="91"/>
      <c r="AI387" s="91"/>
      <c r="AJ387" s="91"/>
      <c r="AK387" s="91"/>
      <c r="AL387" s="91"/>
      <c r="AM387" s="91"/>
      <c r="AN387" s="91"/>
      <c r="AO387" s="91"/>
      <c r="AP387" s="91"/>
      <c r="AQ387" s="91"/>
      <c r="AR387" s="91"/>
      <c r="AS387" s="91"/>
      <c r="AT387" s="91"/>
      <c r="AU387" s="91"/>
      <c r="AV387" s="91"/>
      <c r="AW387" s="91"/>
      <c r="AX387" s="91"/>
      <c r="AY387" s="91"/>
      <c r="AZ387" s="91"/>
      <c r="BA387" s="91"/>
      <c r="BB387" s="91"/>
      <c r="BC387" s="91"/>
      <c r="BD387" s="91"/>
    </row>
    <row r="388" spans="1:56" s="92" customFormat="1" ht="13.8">
      <c r="A388" s="91"/>
      <c r="B388" s="91"/>
      <c r="C388" s="91"/>
      <c r="D388" s="91"/>
      <c r="E388" s="91"/>
      <c r="F388" s="91"/>
      <c r="G388" s="91"/>
      <c r="H388" s="91"/>
      <c r="I388" s="91"/>
      <c r="J388" s="91"/>
      <c r="K388" s="91"/>
      <c r="L388" s="91"/>
      <c r="M388" s="91"/>
      <c r="N388" s="91"/>
      <c r="O388" s="91"/>
      <c r="P388" s="91"/>
      <c r="Q388" s="91"/>
      <c r="R388" s="247"/>
      <c r="S388" s="247"/>
      <c r="T388" s="247"/>
      <c r="U388" s="247"/>
      <c r="V388" s="247"/>
      <c r="W388" s="247"/>
      <c r="X388" s="91"/>
      <c r="Y388" s="91"/>
      <c r="Z388" s="91"/>
      <c r="AA388" s="309"/>
      <c r="AB388" s="309"/>
      <c r="AC388" s="309"/>
      <c r="AD388" s="309"/>
      <c r="AE388" s="91"/>
      <c r="AF388" s="91"/>
      <c r="AG388" s="91"/>
      <c r="AH388" s="91"/>
      <c r="AI388" s="91"/>
      <c r="AJ388" s="91"/>
      <c r="AK388" s="91"/>
      <c r="AL388" s="91"/>
      <c r="AM388" s="91"/>
      <c r="AN388" s="91"/>
      <c r="AO388" s="91"/>
      <c r="AP388" s="91"/>
      <c r="AQ388" s="91"/>
      <c r="AR388" s="91"/>
      <c r="AS388" s="91"/>
      <c r="AT388" s="91"/>
      <c r="AU388" s="91"/>
      <c r="AV388" s="91"/>
      <c r="AW388" s="91"/>
      <c r="AX388" s="91"/>
      <c r="AY388" s="91"/>
      <c r="AZ388" s="91"/>
      <c r="BA388" s="91"/>
      <c r="BB388" s="91"/>
      <c r="BC388" s="91"/>
      <c r="BD388" s="91"/>
    </row>
    <row r="389" spans="1:56" s="92" customFormat="1" ht="13.8">
      <c r="A389" s="91"/>
      <c r="B389" s="91"/>
      <c r="C389" s="91"/>
      <c r="D389" s="91"/>
      <c r="E389" s="91"/>
      <c r="F389" s="91"/>
      <c r="G389" s="91"/>
      <c r="H389" s="91"/>
      <c r="I389" s="91"/>
      <c r="J389" s="91"/>
      <c r="K389" s="91"/>
      <c r="L389" s="91"/>
      <c r="M389" s="91"/>
      <c r="N389" s="91"/>
      <c r="O389" s="91"/>
      <c r="P389" s="91"/>
      <c r="Q389" s="91"/>
      <c r="R389" s="247"/>
      <c r="S389" s="247"/>
      <c r="T389" s="247"/>
      <c r="U389" s="247"/>
      <c r="V389" s="247"/>
      <c r="W389" s="247"/>
      <c r="X389" s="91"/>
      <c r="Y389" s="91"/>
      <c r="Z389" s="91"/>
      <c r="AA389" s="309"/>
      <c r="AB389" s="309"/>
      <c r="AC389" s="309"/>
      <c r="AD389" s="309"/>
      <c r="AE389" s="91"/>
      <c r="AF389" s="91"/>
      <c r="AG389" s="91"/>
      <c r="AH389" s="91"/>
      <c r="AI389" s="91"/>
      <c r="AJ389" s="91"/>
      <c r="AK389" s="91"/>
      <c r="AL389" s="91"/>
      <c r="AM389" s="91"/>
      <c r="AN389" s="91"/>
      <c r="AO389" s="91"/>
      <c r="AP389" s="91"/>
      <c r="AQ389" s="91"/>
      <c r="AR389" s="91"/>
      <c r="AS389" s="91"/>
      <c r="AT389" s="91"/>
      <c r="AU389" s="91"/>
      <c r="AV389" s="91"/>
      <c r="AW389" s="91"/>
      <c r="AX389" s="91"/>
      <c r="AY389" s="91"/>
      <c r="AZ389" s="91"/>
      <c r="BA389" s="91"/>
      <c r="BB389" s="91"/>
      <c r="BC389" s="91"/>
      <c r="BD389" s="91"/>
    </row>
    <row r="390" spans="1:56" s="92" customFormat="1" ht="13.8">
      <c r="A390" s="91"/>
      <c r="B390" s="91"/>
      <c r="C390" s="91"/>
      <c r="D390" s="91"/>
      <c r="E390" s="91"/>
      <c r="F390" s="91"/>
      <c r="G390" s="91"/>
      <c r="H390" s="91"/>
      <c r="I390" s="91"/>
      <c r="J390" s="91"/>
      <c r="K390" s="91"/>
      <c r="L390" s="91"/>
      <c r="M390" s="91"/>
      <c r="N390" s="91"/>
      <c r="O390" s="91"/>
      <c r="P390" s="91"/>
      <c r="Q390" s="91"/>
      <c r="R390" s="247"/>
      <c r="S390" s="247"/>
      <c r="T390" s="247"/>
      <c r="U390" s="247"/>
      <c r="V390" s="247"/>
      <c r="W390" s="247"/>
      <c r="X390" s="91"/>
      <c r="Y390" s="91"/>
      <c r="Z390" s="91"/>
      <c r="AA390" s="309"/>
      <c r="AB390" s="309"/>
      <c r="AC390" s="309"/>
      <c r="AD390" s="309"/>
      <c r="AE390" s="91"/>
      <c r="AF390" s="91"/>
      <c r="AG390" s="91"/>
      <c r="AH390" s="91"/>
      <c r="AI390" s="91"/>
      <c r="AJ390" s="91"/>
      <c r="AK390" s="91"/>
      <c r="AL390" s="91"/>
      <c r="AM390" s="91"/>
      <c r="AN390" s="91"/>
      <c r="AO390" s="91"/>
      <c r="AP390" s="91"/>
      <c r="AQ390" s="91"/>
      <c r="AR390" s="91"/>
      <c r="AS390" s="91"/>
      <c r="AT390" s="91"/>
      <c r="AU390" s="91"/>
      <c r="AV390" s="91"/>
      <c r="AW390" s="91"/>
      <c r="AX390" s="91"/>
      <c r="AY390" s="91"/>
      <c r="AZ390" s="91"/>
      <c r="BA390" s="91"/>
      <c r="BB390" s="91"/>
      <c r="BC390" s="91"/>
      <c r="BD390" s="91"/>
    </row>
    <row r="391" spans="1:56" s="92" customFormat="1" ht="13.8">
      <c r="A391" s="91"/>
      <c r="B391" s="91"/>
      <c r="C391" s="91"/>
      <c r="D391" s="91"/>
      <c r="E391" s="91"/>
      <c r="F391" s="91"/>
      <c r="G391" s="91"/>
      <c r="H391" s="91"/>
      <c r="I391" s="91"/>
      <c r="J391" s="91"/>
      <c r="K391" s="91"/>
      <c r="L391" s="91"/>
      <c r="M391" s="91"/>
      <c r="N391" s="91"/>
      <c r="O391" s="91"/>
      <c r="P391" s="91"/>
      <c r="Q391" s="91"/>
      <c r="R391" s="247"/>
      <c r="S391" s="247"/>
      <c r="T391" s="247"/>
      <c r="U391" s="247"/>
      <c r="V391" s="247"/>
      <c r="W391" s="247"/>
      <c r="X391" s="91"/>
      <c r="Y391" s="91"/>
      <c r="Z391" s="91"/>
      <c r="AA391" s="309"/>
      <c r="AB391" s="309"/>
      <c r="AC391" s="309"/>
      <c r="AD391" s="309"/>
      <c r="AE391" s="91"/>
      <c r="AF391" s="91"/>
      <c r="AG391" s="91"/>
      <c r="AH391" s="91"/>
      <c r="AI391" s="91"/>
      <c r="AJ391" s="91"/>
      <c r="AK391" s="91"/>
      <c r="AL391" s="91"/>
      <c r="AM391" s="91"/>
      <c r="AN391" s="91"/>
      <c r="AO391" s="91"/>
      <c r="AP391" s="91"/>
      <c r="AQ391" s="91"/>
      <c r="AR391" s="91"/>
      <c r="AS391" s="91"/>
      <c r="AT391" s="91"/>
      <c r="AU391" s="91"/>
      <c r="AV391" s="91"/>
      <c r="AW391" s="91"/>
      <c r="AX391" s="91"/>
      <c r="AY391" s="91"/>
      <c r="AZ391" s="91"/>
      <c r="BA391" s="91"/>
      <c r="BB391" s="91"/>
      <c r="BC391" s="91"/>
      <c r="BD391" s="91"/>
    </row>
    <row r="392" spans="1:56" s="92" customFormat="1" ht="13.8">
      <c r="A392" s="91"/>
      <c r="B392" s="91"/>
      <c r="C392" s="91"/>
      <c r="D392" s="91"/>
      <c r="E392" s="91"/>
      <c r="F392" s="91"/>
      <c r="G392" s="91"/>
      <c r="H392" s="91"/>
      <c r="I392" s="91"/>
      <c r="J392" s="91"/>
      <c r="K392" s="91"/>
      <c r="L392" s="91"/>
      <c r="M392" s="91"/>
      <c r="N392" s="91"/>
      <c r="O392" s="91"/>
      <c r="P392" s="91"/>
      <c r="Q392" s="91"/>
      <c r="R392" s="247"/>
      <c r="S392" s="247"/>
      <c r="T392" s="247"/>
      <c r="U392" s="247"/>
      <c r="V392" s="247"/>
      <c r="W392" s="247"/>
      <c r="X392" s="91"/>
      <c r="Y392" s="91"/>
      <c r="Z392" s="91"/>
      <c r="AA392" s="309"/>
      <c r="AB392" s="309"/>
      <c r="AC392" s="309"/>
      <c r="AD392" s="309"/>
      <c r="AE392" s="91"/>
      <c r="AF392" s="91"/>
      <c r="AG392" s="91"/>
      <c r="AH392" s="91"/>
      <c r="AI392" s="91"/>
      <c r="AJ392" s="91"/>
      <c r="AK392" s="91"/>
      <c r="AL392" s="91"/>
      <c r="AM392" s="91"/>
      <c r="AN392" s="91"/>
      <c r="AO392" s="91"/>
      <c r="AP392" s="91"/>
      <c r="AQ392" s="91"/>
      <c r="AR392" s="91"/>
      <c r="AS392" s="91"/>
      <c r="AT392" s="91"/>
      <c r="AU392" s="91"/>
      <c r="AV392" s="91"/>
      <c r="AW392" s="91"/>
      <c r="AX392" s="91"/>
      <c r="AY392" s="91"/>
      <c r="AZ392" s="91"/>
      <c r="BA392" s="91"/>
      <c r="BB392" s="91"/>
      <c r="BC392" s="91"/>
      <c r="BD392" s="91"/>
    </row>
    <row r="393" spans="1:56" s="92" customFormat="1" ht="13.8">
      <c r="A393" s="91"/>
      <c r="B393" s="91"/>
      <c r="C393" s="91"/>
      <c r="D393" s="91"/>
      <c r="E393" s="91"/>
      <c r="F393" s="91"/>
      <c r="G393" s="91"/>
      <c r="H393" s="91"/>
      <c r="I393" s="91"/>
      <c r="J393" s="91"/>
      <c r="K393" s="91"/>
      <c r="L393" s="91"/>
      <c r="M393" s="91"/>
      <c r="N393" s="91"/>
      <c r="O393" s="91"/>
      <c r="P393" s="91"/>
      <c r="Q393" s="91"/>
      <c r="R393" s="247"/>
      <c r="S393" s="247"/>
      <c r="T393" s="247"/>
      <c r="U393" s="247"/>
      <c r="V393" s="247"/>
      <c r="W393" s="247"/>
      <c r="X393" s="91"/>
      <c r="Y393" s="91"/>
      <c r="Z393" s="91"/>
      <c r="AA393" s="309"/>
      <c r="AB393" s="309"/>
      <c r="AC393" s="309"/>
      <c r="AD393" s="309"/>
      <c r="AE393" s="91"/>
      <c r="AF393" s="91"/>
      <c r="AG393" s="91"/>
      <c r="AH393" s="91"/>
      <c r="AI393" s="91"/>
      <c r="AJ393" s="91"/>
      <c r="AK393" s="91"/>
      <c r="AL393" s="91"/>
      <c r="AM393" s="91"/>
      <c r="AN393" s="91"/>
      <c r="AO393" s="91"/>
      <c r="AP393" s="91"/>
      <c r="AQ393" s="91"/>
      <c r="AR393" s="91"/>
      <c r="AS393" s="91"/>
      <c r="AT393" s="91"/>
      <c r="AU393" s="91"/>
      <c r="AV393" s="91"/>
      <c r="AW393" s="91"/>
      <c r="AX393" s="91"/>
      <c r="AY393" s="91"/>
      <c r="AZ393" s="91"/>
      <c r="BA393" s="91"/>
      <c r="BB393" s="91"/>
      <c r="BC393" s="91"/>
      <c r="BD393" s="91"/>
    </row>
    <row r="394" spans="1:56" s="92" customFormat="1" ht="13.8">
      <c r="A394" s="91"/>
      <c r="B394" s="91"/>
      <c r="C394" s="91"/>
      <c r="D394" s="91"/>
      <c r="E394" s="91"/>
      <c r="F394" s="91"/>
      <c r="G394" s="91"/>
      <c r="H394" s="91"/>
      <c r="I394" s="91"/>
      <c r="J394" s="91"/>
      <c r="K394" s="91"/>
      <c r="L394" s="91"/>
      <c r="M394" s="91"/>
      <c r="N394" s="91"/>
      <c r="O394" s="91"/>
      <c r="P394" s="91"/>
      <c r="Q394" s="91"/>
      <c r="R394" s="247"/>
      <c r="S394" s="247"/>
      <c r="T394" s="247"/>
      <c r="U394" s="247"/>
      <c r="V394" s="247"/>
      <c r="W394" s="247"/>
      <c r="X394" s="91"/>
      <c r="Y394" s="91"/>
      <c r="Z394" s="91"/>
      <c r="AA394" s="309"/>
      <c r="AB394" s="309"/>
      <c r="AC394" s="309"/>
      <c r="AD394" s="309"/>
      <c r="AE394" s="91"/>
      <c r="AF394" s="91"/>
      <c r="AG394" s="91"/>
      <c r="AH394" s="91"/>
      <c r="AI394" s="91"/>
      <c r="AJ394" s="91"/>
      <c r="AK394" s="91"/>
      <c r="AL394" s="91"/>
      <c r="AM394" s="91"/>
      <c r="AN394" s="91"/>
      <c r="AO394" s="91"/>
      <c r="AP394" s="91"/>
      <c r="AQ394" s="91"/>
      <c r="AR394" s="91"/>
      <c r="AS394" s="91"/>
      <c r="AT394" s="91"/>
      <c r="AU394" s="91"/>
      <c r="AV394" s="91"/>
      <c r="AW394" s="91"/>
      <c r="AX394" s="91"/>
      <c r="AY394" s="91"/>
      <c r="AZ394" s="91"/>
      <c r="BA394" s="91"/>
      <c r="BB394" s="91"/>
      <c r="BC394" s="91"/>
      <c r="BD394" s="91"/>
    </row>
    <row r="395" spans="1:56" s="92" customFormat="1" ht="13.8">
      <c r="A395" s="91"/>
      <c r="B395" s="91"/>
      <c r="C395" s="91"/>
      <c r="D395" s="91"/>
      <c r="E395" s="91"/>
      <c r="F395" s="91"/>
      <c r="G395" s="91"/>
      <c r="H395" s="91"/>
      <c r="I395" s="91"/>
      <c r="J395" s="91"/>
      <c r="K395" s="91"/>
      <c r="L395" s="91"/>
      <c r="M395" s="91"/>
      <c r="N395" s="91"/>
      <c r="O395" s="91"/>
      <c r="P395" s="91"/>
      <c r="Q395" s="91"/>
      <c r="R395" s="247"/>
      <c r="S395" s="247"/>
      <c r="T395" s="247"/>
      <c r="U395" s="247"/>
      <c r="V395" s="247"/>
      <c r="W395" s="247"/>
      <c r="X395" s="91"/>
      <c r="Y395" s="91"/>
      <c r="Z395" s="91"/>
      <c r="AA395" s="309"/>
      <c r="AB395" s="309"/>
      <c r="AC395" s="309"/>
      <c r="AD395" s="309"/>
      <c r="AE395" s="91"/>
      <c r="AF395" s="91"/>
      <c r="AG395" s="91"/>
      <c r="AH395" s="91"/>
      <c r="AI395" s="91"/>
      <c r="AJ395" s="91"/>
      <c r="AK395" s="91"/>
      <c r="AL395" s="91"/>
      <c r="AM395" s="91"/>
      <c r="AN395" s="91"/>
      <c r="AO395" s="91"/>
      <c r="AP395" s="91"/>
      <c r="AQ395" s="91"/>
      <c r="AR395" s="91"/>
      <c r="AS395" s="91"/>
      <c r="AT395" s="91"/>
      <c r="AU395" s="91"/>
      <c r="AV395" s="91"/>
      <c r="AW395" s="91"/>
      <c r="AX395" s="91"/>
      <c r="AY395" s="91"/>
      <c r="AZ395" s="91"/>
      <c r="BA395" s="91"/>
      <c r="BB395" s="91"/>
      <c r="BC395" s="91"/>
      <c r="BD395" s="91"/>
    </row>
    <row r="396" spans="1:56" s="92" customFormat="1" ht="13.8">
      <c r="A396" s="91"/>
      <c r="B396" s="91"/>
      <c r="C396" s="91"/>
      <c r="D396" s="91"/>
      <c r="E396" s="91"/>
      <c r="F396" s="91"/>
      <c r="G396" s="91"/>
      <c r="H396" s="91"/>
      <c r="I396" s="91"/>
      <c r="J396" s="91"/>
      <c r="K396" s="91"/>
      <c r="L396" s="91"/>
      <c r="M396" s="91"/>
      <c r="N396" s="91"/>
      <c r="O396" s="91"/>
      <c r="P396" s="91"/>
      <c r="Q396" s="91"/>
      <c r="R396" s="247"/>
      <c r="S396" s="247"/>
      <c r="T396" s="247"/>
      <c r="U396" s="247"/>
      <c r="V396" s="247"/>
      <c r="W396" s="247"/>
      <c r="X396" s="91"/>
      <c r="Y396" s="91"/>
      <c r="Z396" s="91"/>
      <c r="AA396" s="309"/>
      <c r="AB396" s="309"/>
      <c r="AC396" s="309"/>
      <c r="AD396" s="309"/>
      <c r="AE396" s="91"/>
      <c r="AF396" s="91"/>
      <c r="AG396" s="91"/>
      <c r="AH396" s="91"/>
      <c r="AI396" s="91"/>
      <c r="AJ396" s="91"/>
      <c r="AK396" s="91"/>
      <c r="AL396" s="91"/>
      <c r="AM396" s="91"/>
      <c r="AN396" s="91"/>
      <c r="AO396" s="91"/>
      <c r="AP396" s="91"/>
      <c r="AQ396" s="91"/>
      <c r="AR396" s="91"/>
      <c r="AS396" s="91"/>
      <c r="AT396" s="91"/>
      <c r="AU396" s="91"/>
      <c r="AV396" s="91"/>
      <c r="AW396" s="91"/>
      <c r="AX396" s="91"/>
      <c r="AY396" s="91"/>
      <c r="AZ396" s="91"/>
      <c r="BA396" s="91"/>
      <c r="BB396" s="91"/>
      <c r="BC396" s="91"/>
      <c r="BD396" s="91"/>
    </row>
    <row r="397" spans="1:56" s="92" customFormat="1" ht="13.8">
      <c r="A397" s="91"/>
      <c r="B397" s="91"/>
      <c r="C397" s="91"/>
      <c r="D397" s="91"/>
      <c r="E397" s="91"/>
      <c r="F397" s="91"/>
      <c r="G397" s="91"/>
      <c r="H397" s="91"/>
      <c r="I397" s="91"/>
      <c r="J397" s="91"/>
      <c r="K397" s="91"/>
      <c r="L397" s="91"/>
      <c r="M397" s="91"/>
      <c r="N397" s="91"/>
      <c r="O397" s="91"/>
      <c r="P397" s="91"/>
      <c r="Q397" s="91"/>
      <c r="R397" s="247"/>
      <c r="S397" s="247"/>
      <c r="T397" s="247"/>
      <c r="U397" s="247"/>
      <c r="V397" s="247"/>
      <c r="W397" s="247"/>
      <c r="X397" s="91"/>
      <c r="Y397" s="91"/>
      <c r="Z397" s="91"/>
      <c r="AA397" s="309"/>
      <c r="AB397" s="309"/>
      <c r="AC397" s="309"/>
      <c r="AD397" s="309"/>
      <c r="AE397" s="91"/>
      <c r="AF397" s="91"/>
      <c r="AG397" s="91"/>
      <c r="AH397" s="91"/>
      <c r="AI397" s="91"/>
      <c r="AJ397" s="91"/>
      <c r="AK397" s="91"/>
      <c r="AL397" s="91"/>
      <c r="AM397" s="91"/>
      <c r="AN397" s="91"/>
      <c r="AO397" s="91"/>
      <c r="AP397" s="91"/>
      <c r="AQ397" s="91"/>
      <c r="AR397" s="91"/>
      <c r="AS397" s="91"/>
      <c r="AT397" s="91"/>
      <c r="AU397" s="91"/>
      <c r="AV397" s="91"/>
      <c r="AW397" s="91"/>
      <c r="AX397" s="91"/>
      <c r="AY397" s="91"/>
      <c r="AZ397" s="91"/>
      <c r="BA397" s="91"/>
      <c r="BB397" s="91"/>
      <c r="BC397" s="91"/>
      <c r="BD397" s="91"/>
    </row>
    <row r="398" spans="1:56" s="92" customFormat="1" ht="13.8">
      <c r="A398" s="91"/>
      <c r="B398" s="91"/>
      <c r="C398" s="91"/>
      <c r="D398" s="91"/>
      <c r="E398" s="91"/>
      <c r="F398" s="91"/>
      <c r="G398" s="91"/>
      <c r="H398" s="91"/>
      <c r="I398" s="91"/>
      <c r="J398" s="91"/>
      <c r="K398" s="91"/>
      <c r="L398" s="91"/>
      <c r="M398" s="91"/>
      <c r="N398" s="91"/>
      <c r="O398" s="91"/>
      <c r="P398" s="91"/>
      <c r="Q398" s="91"/>
      <c r="R398" s="247"/>
      <c r="S398" s="247"/>
      <c r="T398" s="247"/>
      <c r="U398" s="247"/>
      <c r="V398" s="247"/>
      <c r="W398" s="247"/>
      <c r="X398" s="91"/>
      <c r="Y398" s="91"/>
      <c r="Z398" s="91"/>
      <c r="AA398" s="309"/>
      <c r="AB398" s="309"/>
      <c r="AC398" s="309"/>
      <c r="AD398" s="309"/>
      <c r="AE398" s="91"/>
      <c r="AF398" s="91"/>
      <c r="AG398" s="91"/>
      <c r="AH398" s="91"/>
      <c r="AI398" s="91"/>
      <c r="AJ398" s="91"/>
      <c r="AK398" s="91"/>
      <c r="AL398" s="91"/>
      <c r="AM398" s="91"/>
      <c r="AN398" s="91"/>
      <c r="AO398" s="91"/>
      <c r="AP398" s="91"/>
      <c r="AQ398" s="91"/>
      <c r="AR398" s="91"/>
      <c r="AS398" s="91"/>
      <c r="AT398" s="91"/>
      <c r="AU398" s="91"/>
      <c r="AV398" s="91"/>
      <c r="AW398" s="91"/>
      <c r="AX398" s="91"/>
      <c r="AY398" s="91"/>
      <c r="AZ398" s="91"/>
      <c r="BA398" s="91"/>
      <c r="BB398" s="91"/>
      <c r="BC398" s="91"/>
      <c r="BD398" s="91"/>
    </row>
    <row r="399" spans="1:56" s="92" customFormat="1" ht="13.8">
      <c r="A399" s="91"/>
      <c r="B399" s="91"/>
      <c r="C399" s="91"/>
      <c r="D399" s="91"/>
      <c r="E399" s="91"/>
      <c r="F399" s="91"/>
      <c r="G399" s="91"/>
      <c r="H399" s="91"/>
      <c r="I399" s="91"/>
      <c r="J399" s="91"/>
      <c r="K399" s="91"/>
      <c r="L399" s="91"/>
      <c r="M399" s="91"/>
      <c r="N399" s="91"/>
      <c r="O399" s="91"/>
      <c r="P399" s="91"/>
      <c r="Q399" s="91"/>
      <c r="R399" s="247"/>
      <c r="S399" s="247"/>
      <c r="T399" s="247"/>
      <c r="U399" s="247"/>
      <c r="V399" s="247"/>
      <c r="W399" s="247"/>
      <c r="X399" s="91"/>
      <c r="Y399" s="91"/>
      <c r="Z399" s="91"/>
      <c r="AA399" s="309"/>
      <c r="AB399" s="309"/>
      <c r="AC399" s="309"/>
      <c r="AD399" s="309"/>
      <c r="AE399" s="91"/>
      <c r="AF399" s="91"/>
      <c r="AG399" s="91"/>
      <c r="AH399" s="91"/>
      <c r="AI399" s="91"/>
      <c r="AJ399" s="91"/>
      <c r="AK399" s="91"/>
      <c r="AL399" s="91"/>
      <c r="AM399" s="91"/>
      <c r="AN399" s="91"/>
      <c r="AO399" s="91"/>
      <c r="AP399" s="91"/>
      <c r="AQ399" s="91"/>
      <c r="AR399" s="91"/>
      <c r="AS399" s="91"/>
      <c r="AT399" s="91"/>
      <c r="AU399" s="91"/>
      <c r="AV399" s="91"/>
      <c r="AW399" s="91"/>
      <c r="AX399" s="91"/>
      <c r="AY399" s="91"/>
      <c r="AZ399" s="91"/>
      <c r="BA399" s="91"/>
      <c r="BB399" s="91"/>
      <c r="BC399" s="91"/>
      <c r="BD399" s="91"/>
    </row>
    <row r="400" spans="1:56" s="92" customFormat="1" ht="13.8">
      <c r="A400" s="91"/>
      <c r="B400" s="91"/>
      <c r="C400" s="91"/>
      <c r="D400" s="91"/>
      <c r="E400" s="91"/>
      <c r="F400" s="91"/>
      <c r="G400" s="91"/>
      <c r="H400" s="91"/>
      <c r="I400" s="91"/>
      <c r="J400" s="91"/>
      <c r="K400" s="91"/>
      <c r="L400" s="91"/>
      <c r="M400" s="91"/>
      <c r="N400" s="91"/>
      <c r="O400" s="91"/>
      <c r="P400" s="91"/>
      <c r="Q400" s="91"/>
      <c r="R400" s="247"/>
      <c r="S400" s="247"/>
      <c r="T400" s="247"/>
      <c r="U400" s="247"/>
      <c r="V400" s="247"/>
      <c r="W400" s="247"/>
      <c r="X400" s="91"/>
      <c r="Y400" s="91"/>
      <c r="Z400" s="91"/>
      <c r="AA400" s="309"/>
      <c r="AB400" s="309"/>
      <c r="AC400" s="309"/>
      <c r="AD400" s="309"/>
      <c r="AE400" s="91"/>
      <c r="AF400" s="91"/>
      <c r="AG400" s="91"/>
      <c r="AH400" s="91"/>
      <c r="AI400" s="91"/>
      <c r="AJ400" s="91"/>
      <c r="AK400" s="91"/>
      <c r="AL400" s="91"/>
      <c r="AM400" s="91"/>
      <c r="AN400" s="91"/>
      <c r="AO400" s="91"/>
      <c r="AP400" s="91"/>
      <c r="AQ400" s="91"/>
      <c r="AR400" s="91"/>
      <c r="AS400" s="91"/>
      <c r="AT400" s="91"/>
      <c r="AU400" s="91"/>
      <c r="AV400" s="91"/>
      <c r="AW400" s="91"/>
      <c r="AX400" s="91"/>
      <c r="AY400" s="91"/>
      <c r="AZ400" s="91"/>
      <c r="BA400" s="91"/>
      <c r="BB400" s="91"/>
      <c r="BC400" s="91"/>
      <c r="BD400" s="91"/>
    </row>
    <row r="401" spans="1:56" s="92" customFormat="1" ht="13.8">
      <c r="A401" s="91"/>
      <c r="B401" s="91"/>
      <c r="C401" s="91"/>
      <c r="D401" s="91"/>
      <c r="E401" s="91"/>
      <c r="F401" s="91"/>
      <c r="G401" s="91"/>
      <c r="H401" s="91"/>
      <c r="I401" s="91"/>
      <c r="J401" s="91"/>
      <c r="K401" s="91"/>
      <c r="L401" s="91"/>
      <c r="M401" s="91"/>
      <c r="N401" s="91"/>
      <c r="O401" s="91"/>
      <c r="P401" s="91"/>
      <c r="Q401" s="91"/>
      <c r="R401" s="247"/>
      <c r="S401" s="247"/>
      <c r="T401" s="247"/>
      <c r="U401" s="247"/>
      <c r="V401" s="247"/>
      <c r="W401" s="247"/>
      <c r="X401" s="91"/>
      <c r="Y401" s="91"/>
      <c r="Z401" s="91"/>
      <c r="AA401" s="309"/>
      <c r="AB401" s="309"/>
      <c r="AC401" s="309"/>
      <c r="AD401" s="309"/>
      <c r="AE401" s="91"/>
      <c r="AF401" s="91"/>
      <c r="AG401" s="91"/>
      <c r="AH401" s="91"/>
      <c r="AI401" s="91"/>
      <c r="AJ401" s="91"/>
      <c r="AK401" s="91"/>
      <c r="AL401" s="91"/>
      <c r="AM401" s="91"/>
      <c r="AN401" s="91"/>
      <c r="AO401" s="91"/>
      <c r="AP401" s="91"/>
      <c r="AQ401" s="91"/>
      <c r="AR401" s="91"/>
      <c r="AS401" s="91"/>
      <c r="AT401" s="91"/>
      <c r="AU401" s="91"/>
      <c r="AV401" s="91"/>
      <c r="AW401" s="91"/>
      <c r="AX401" s="91"/>
      <c r="AY401" s="91"/>
      <c r="AZ401" s="91"/>
      <c r="BA401" s="91"/>
      <c r="BB401" s="91"/>
      <c r="BC401" s="91"/>
      <c r="BD401" s="91"/>
    </row>
    <row r="402" spans="1:56" s="92" customFormat="1" ht="13.8">
      <c r="A402" s="91"/>
      <c r="B402" s="91"/>
      <c r="C402" s="91"/>
      <c r="D402" s="91"/>
      <c r="E402" s="91"/>
      <c r="F402" s="91"/>
      <c r="G402" s="91"/>
      <c r="H402" s="91"/>
      <c r="I402" s="91"/>
      <c r="J402" s="91"/>
      <c r="K402" s="91"/>
      <c r="L402" s="91"/>
      <c r="M402" s="91"/>
      <c r="N402" s="91"/>
      <c r="O402" s="91"/>
      <c r="P402" s="91"/>
      <c r="Q402" s="91"/>
      <c r="R402" s="247"/>
      <c r="S402" s="247"/>
      <c r="T402" s="247"/>
      <c r="U402" s="247"/>
      <c r="V402" s="247"/>
      <c r="W402" s="247"/>
      <c r="X402" s="91"/>
      <c r="Y402" s="91"/>
      <c r="Z402" s="91"/>
      <c r="AA402" s="309"/>
      <c r="AB402" s="309"/>
      <c r="AC402" s="309"/>
      <c r="AD402" s="309"/>
      <c r="AE402" s="91"/>
      <c r="AF402" s="91"/>
      <c r="AG402" s="91"/>
      <c r="AH402" s="91"/>
      <c r="AI402" s="91"/>
      <c r="AJ402" s="91"/>
      <c r="AK402" s="91"/>
      <c r="AL402" s="91"/>
      <c r="AM402" s="91"/>
      <c r="AN402" s="91"/>
      <c r="AO402" s="91"/>
      <c r="AP402" s="91"/>
      <c r="AQ402" s="91"/>
      <c r="AR402" s="91"/>
      <c r="AS402" s="91"/>
      <c r="AT402" s="91"/>
      <c r="AU402" s="91"/>
      <c r="AV402" s="91"/>
      <c r="AW402" s="91"/>
      <c r="AX402" s="91"/>
      <c r="AY402" s="91"/>
      <c r="AZ402" s="91"/>
      <c r="BA402" s="91"/>
      <c r="BB402" s="91"/>
      <c r="BC402" s="91"/>
      <c r="BD402" s="91"/>
    </row>
    <row r="403" spans="1:56" s="92" customFormat="1" ht="13.8">
      <c r="A403" s="91"/>
      <c r="B403" s="91"/>
      <c r="C403" s="91"/>
      <c r="D403" s="91"/>
      <c r="E403" s="91"/>
      <c r="F403" s="91"/>
      <c r="G403" s="91"/>
      <c r="H403" s="91"/>
      <c r="I403" s="91"/>
      <c r="J403" s="91"/>
      <c r="K403" s="91"/>
      <c r="L403" s="91"/>
      <c r="M403" s="91"/>
      <c r="N403" s="91"/>
      <c r="O403" s="91"/>
      <c r="P403" s="91"/>
      <c r="Q403" s="91"/>
      <c r="R403" s="247"/>
      <c r="S403" s="247"/>
      <c r="T403" s="247"/>
      <c r="U403" s="247"/>
      <c r="V403" s="247"/>
      <c r="W403" s="247"/>
      <c r="X403" s="91"/>
      <c r="Y403" s="91"/>
      <c r="Z403" s="91"/>
      <c r="AA403" s="309"/>
      <c r="AB403" s="309"/>
      <c r="AC403" s="309"/>
      <c r="AD403" s="309"/>
      <c r="AE403" s="91"/>
      <c r="AF403" s="91"/>
      <c r="AG403" s="91"/>
      <c r="AH403" s="91"/>
      <c r="AI403" s="91"/>
      <c r="AJ403" s="91"/>
      <c r="AK403" s="91"/>
      <c r="AL403" s="91"/>
      <c r="AM403" s="91"/>
      <c r="AN403" s="91"/>
      <c r="AO403" s="91"/>
      <c r="AP403" s="91"/>
      <c r="AQ403" s="91"/>
      <c r="AR403" s="91"/>
      <c r="AS403" s="91"/>
      <c r="AT403" s="91"/>
      <c r="AU403" s="91"/>
      <c r="AV403" s="91"/>
      <c r="AW403" s="91"/>
      <c r="AX403" s="91"/>
      <c r="AY403" s="91"/>
      <c r="AZ403" s="91"/>
      <c r="BA403" s="91"/>
      <c r="BB403" s="91"/>
      <c r="BC403" s="91"/>
      <c r="BD403" s="91"/>
    </row>
    <row r="404" spans="1:56" s="92" customFormat="1" ht="13.8">
      <c r="A404" s="91"/>
      <c r="B404" s="91"/>
      <c r="C404" s="91"/>
      <c r="D404" s="91"/>
      <c r="E404" s="91"/>
      <c r="F404" s="91"/>
      <c r="G404" s="91"/>
      <c r="H404" s="91"/>
      <c r="I404" s="91"/>
      <c r="J404" s="91"/>
      <c r="K404" s="91"/>
      <c r="L404" s="91"/>
      <c r="M404" s="91"/>
      <c r="N404" s="91"/>
      <c r="O404" s="91"/>
      <c r="P404" s="91"/>
      <c r="Q404" s="91"/>
      <c r="R404" s="247"/>
      <c r="S404" s="247"/>
      <c r="T404" s="247"/>
      <c r="U404" s="247"/>
      <c r="V404" s="247"/>
      <c r="W404" s="247"/>
      <c r="X404" s="91"/>
      <c r="Y404" s="91"/>
      <c r="Z404" s="91"/>
      <c r="AA404" s="309"/>
      <c r="AB404" s="309"/>
      <c r="AC404" s="309"/>
      <c r="AD404" s="309"/>
      <c r="AE404" s="91"/>
      <c r="AF404" s="91"/>
      <c r="AG404" s="91"/>
      <c r="AH404" s="91"/>
      <c r="AI404" s="91"/>
      <c r="AJ404" s="91"/>
      <c r="AK404" s="91"/>
      <c r="AL404" s="91"/>
      <c r="AM404" s="91"/>
      <c r="AN404" s="91"/>
      <c r="AO404" s="91"/>
      <c r="AP404" s="91"/>
      <c r="AQ404" s="91"/>
      <c r="AR404" s="91"/>
      <c r="AS404" s="91"/>
      <c r="AT404" s="91"/>
      <c r="AU404" s="91"/>
      <c r="AV404" s="91"/>
      <c r="AW404" s="91"/>
      <c r="AX404" s="91"/>
      <c r="AY404" s="91"/>
      <c r="AZ404" s="91"/>
      <c r="BA404" s="91"/>
      <c r="BB404" s="91"/>
      <c r="BC404" s="91"/>
      <c r="BD404" s="91"/>
    </row>
    <row r="405" spans="1:56" s="92" customFormat="1" ht="13.8">
      <c r="A405" s="91"/>
      <c r="B405" s="91"/>
      <c r="C405" s="91"/>
      <c r="D405" s="91"/>
      <c r="E405" s="91"/>
      <c r="F405" s="91"/>
      <c r="G405" s="91"/>
      <c r="H405" s="91"/>
      <c r="I405" s="91"/>
      <c r="J405" s="91"/>
      <c r="K405" s="91"/>
      <c r="L405" s="91"/>
      <c r="M405" s="91"/>
      <c r="N405" s="91"/>
      <c r="O405" s="91"/>
      <c r="P405" s="91"/>
      <c r="Q405" s="91"/>
      <c r="R405" s="247"/>
      <c r="S405" s="247"/>
      <c r="T405" s="247"/>
      <c r="U405" s="247"/>
      <c r="V405" s="247"/>
      <c r="W405" s="247"/>
      <c r="X405" s="91"/>
      <c r="Y405" s="91"/>
      <c r="Z405" s="91"/>
      <c r="AA405" s="309"/>
      <c r="AB405" s="309"/>
      <c r="AC405" s="309"/>
      <c r="AD405" s="309"/>
      <c r="AE405" s="91"/>
      <c r="AF405" s="91"/>
      <c r="AG405" s="91"/>
      <c r="AH405" s="91"/>
      <c r="AI405" s="91"/>
      <c r="AJ405" s="91"/>
      <c r="AK405" s="91"/>
      <c r="AL405" s="91"/>
      <c r="AM405" s="91"/>
      <c r="AN405" s="91"/>
      <c r="AO405" s="91"/>
      <c r="AP405" s="91"/>
      <c r="AQ405" s="91"/>
      <c r="AR405" s="91"/>
      <c r="AS405" s="91"/>
      <c r="AT405" s="91"/>
      <c r="AU405" s="91"/>
      <c r="AV405" s="91"/>
      <c r="AW405" s="91"/>
      <c r="AX405" s="91"/>
      <c r="AY405" s="91"/>
      <c r="AZ405" s="91"/>
      <c r="BA405" s="91"/>
      <c r="BB405" s="91"/>
      <c r="BC405" s="91"/>
      <c r="BD405" s="91"/>
    </row>
    <row r="406" spans="1:56" s="92" customFormat="1" ht="13.8">
      <c r="A406" s="91"/>
      <c r="B406" s="91"/>
      <c r="C406" s="91"/>
      <c r="D406" s="91"/>
      <c r="E406" s="91"/>
      <c r="F406" s="91"/>
      <c r="G406" s="91"/>
      <c r="H406" s="91"/>
      <c r="I406" s="91"/>
      <c r="J406" s="91"/>
      <c r="K406" s="91"/>
      <c r="L406" s="91"/>
      <c r="M406" s="91"/>
      <c r="N406" s="91"/>
      <c r="O406" s="91"/>
      <c r="P406" s="91"/>
      <c r="Q406" s="91"/>
      <c r="R406" s="247"/>
      <c r="S406" s="247"/>
      <c r="T406" s="247"/>
      <c r="U406" s="247"/>
      <c r="V406" s="247"/>
      <c r="W406" s="247"/>
      <c r="X406" s="91"/>
      <c r="Y406" s="91"/>
      <c r="Z406" s="91"/>
      <c r="AA406" s="309"/>
      <c r="AB406" s="309"/>
      <c r="AC406" s="309"/>
      <c r="AD406" s="309"/>
      <c r="AE406" s="91"/>
      <c r="AF406" s="91"/>
      <c r="AG406" s="91"/>
      <c r="AH406" s="91"/>
      <c r="AI406" s="91"/>
      <c r="AJ406" s="91"/>
      <c r="AK406" s="91"/>
      <c r="AL406" s="91"/>
      <c r="AM406" s="91"/>
      <c r="AN406" s="91"/>
      <c r="AO406" s="91"/>
      <c r="AP406" s="91"/>
      <c r="AQ406" s="91"/>
      <c r="AR406" s="91"/>
      <c r="AS406" s="91"/>
      <c r="AT406" s="91"/>
      <c r="AU406" s="91"/>
      <c r="AV406" s="91"/>
      <c r="AW406" s="91"/>
      <c r="AX406" s="91"/>
      <c r="AY406" s="91"/>
      <c r="AZ406" s="91"/>
      <c r="BA406" s="91"/>
      <c r="BB406" s="91"/>
      <c r="BC406" s="91"/>
      <c r="BD406" s="91"/>
    </row>
    <row r="407" spans="1:56" s="92" customFormat="1" ht="13.8">
      <c r="A407" s="91"/>
      <c r="B407" s="91"/>
      <c r="C407" s="91"/>
      <c r="D407" s="91"/>
      <c r="E407" s="91"/>
      <c r="F407" s="91"/>
      <c r="G407" s="91"/>
      <c r="H407" s="91"/>
      <c r="I407" s="91"/>
      <c r="J407" s="91"/>
      <c r="K407" s="91"/>
      <c r="L407" s="91"/>
      <c r="M407" s="91"/>
      <c r="N407" s="91"/>
      <c r="O407" s="91"/>
      <c r="P407" s="91"/>
      <c r="Q407" s="91"/>
      <c r="R407" s="247"/>
      <c r="S407" s="247"/>
      <c r="T407" s="247"/>
      <c r="U407" s="247"/>
      <c r="V407" s="247"/>
      <c r="W407" s="247"/>
      <c r="X407" s="91"/>
      <c r="Y407" s="91"/>
      <c r="Z407" s="91"/>
      <c r="AA407" s="309"/>
      <c r="AB407" s="309"/>
      <c r="AC407" s="309"/>
      <c r="AD407" s="309"/>
      <c r="AE407" s="91"/>
      <c r="AF407" s="91"/>
      <c r="AG407" s="91"/>
      <c r="AH407" s="91"/>
      <c r="AI407" s="91"/>
      <c r="AJ407" s="91"/>
      <c r="AK407" s="91"/>
      <c r="AL407" s="91"/>
      <c r="AM407" s="91"/>
      <c r="AN407" s="91"/>
      <c r="AO407" s="91"/>
      <c r="AP407" s="91"/>
      <c r="AQ407" s="91"/>
      <c r="AR407" s="91"/>
      <c r="AS407" s="91"/>
      <c r="AT407" s="91"/>
      <c r="AU407" s="91"/>
      <c r="AV407" s="91"/>
      <c r="AW407" s="91"/>
      <c r="AX407" s="91"/>
      <c r="AY407" s="91"/>
      <c r="AZ407" s="91"/>
      <c r="BA407" s="91"/>
      <c r="BB407" s="91"/>
      <c r="BC407" s="91"/>
      <c r="BD407" s="91"/>
    </row>
    <row r="408" spans="1:56" s="92" customFormat="1" ht="13.8">
      <c r="A408" s="91"/>
      <c r="B408" s="91"/>
      <c r="C408" s="91"/>
      <c r="D408" s="91"/>
      <c r="E408" s="91"/>
      <c r="F408" s="91"/>
      <c r="G408" s="91"/>
      <c r="H408" s="91"/>
      <c r="I408" s="91"/>
      <c r="J408" s="91"/>
      <c r="K408" s="91"/>
      <c r="L408" s="91"/>
      <c r="M408" s="91"/>
      <c r="N408" s="91"/>
      <c r="O408" s="91"/>
      <c r="P408" s="91"/>
      <c r="Q408" s="91"/>
      <c r="R408" s="247"/>
      <c r="S408" s="247"/>
      <c r="T408" s="247"/>
      <c r="U408" s="247"/>
      <c r="V408" s="247"/>
      <c r="W408" s="247"/>
      <c r="X408" s="91"/>
      <c r="Y408" s="91"/>
      <c r="Z408" s="91"/>
      <c r="AA408" s="309"/>
      <c r="AB408" s="309"/>
      <c r="AC408" s="309"/>
      <c r="AD408" s="309"/>
      <c r="AE408" s="91"/>
      <c r="AF408" s="91"/>
      <c r="AG408" s="91"/>
      <c r="AH408" s="91"/>
      <c r="AI408" s="91"/>
      <c r="AJ408" s="91"/>
      <c r="AK408" s="91"/>
      <c r="AL408" s="91"/>
      <c r="AM408" s="91"/>
      <c r="AN408" s="91"/>
      <c r="AO408" s="91"/>
      <c r="AP408" s="91"/>
      <c r="AQ408" s="91"/>
      <c r="AR408" s="91"/>
      <c r="AS408" s="91"/>
      <c r="AT408" s="91"/>
      <c r="AU408" s="91"/>
      <c r="AV408" s="91"/>
      <c r="AW408" s="91"/>
      <c r="AX408" s="91"/>
      <c r="AY408" s="91"/>
      <c r="AZ408" s="91"/>
      <c r="BA408" s="91"/>
      <c r="BB408" s="91"/>
      <c r="BC408" s="91"/>
      <c r="BD408" s="91"/>
    </row>
    <row r="409" spans="1:56" s="92" customFormat="1" ht="13.8">
      <c r="A409" s="91"/>
      <c r="B409" s="91"/>
      <c r="C409" s="91"/>
      <c r="D409" s="91"/>
      <c r="E409" s="91"/>
      <c r="F409" s="91"/>
      <c r="G409" s="91"/>
      <c r="H409" s="91"/>
      <c r="I409" s="91"/>
      <c r="J409" s="91"/>
      <c r="K409" s="91"/>
      <c r="L409" s="91"/>
      <c r="M409" s="91"/>
      <c r="N409" s="91"/>
      <c r="O409" s="91"/>
      <c r="P409" s="91"/>
      <c r="Q409" s="91"/>
      <c r="R409" s="247"/>
      <c r="S409" s="247"/>
      <c r="T409" s="247"/>
      <c r="U409" s="247"/>
      <c r="V409" s="247"/>
      <c r="W409" s="247"/>
      <c r="X409" s="91"/>
      <c r="Y409" s="91"/>
      <c r="Z409" s="91"/>
      <c r="AA409" s="309"/>
      <c r="AB409" s="309"/>
      <c r="AC409" s="309"/>
      <c r="AD409" s="309"/>
      <c r="AE409" s="91"/>
      <c r="AF409" s="91"/>
      <c r="AG409" s="91"/>
      <c r="AH409" s="91"/>
      <c r="AI409" s="91"/>
      <c r="AJ409" s="91"/>
      <c r="AK409" s="91"/>
      <c r="AL409" s="91"/>
      <c r="AM409" s="91"/>
      <c r="AN409" s="91"/>
      <c r="AO409" s="91"/>
      <c r="AP409" s="91"/>
      <c r="AQ409" s="91"/>
      <c r="AR409" s="91"/>
      <c r="AS409" s="91"/>
      <c r="AT409" s="91"/>
      <c r="AU409" s="91"/>
      <c r="AV409" s="91"/>
      <c r="AW409" s="91"/>
      <c r="AX409" s="91"/>
      <c r="AY409" s="91"/>
      <c r="AZ409" s="91"/>
      <c r="BA409" s="91"/>
      <c r="BB409" s="91"/>
      <c r="BC409" s="91"/>
      <c r="BD409" s="91"/>
    </row>
    <row r="410" spans="1:56" s="92" customFormat="1" ht="13.8">
      <c r="A410" s="91"/>
      <c r="B410" s="91"/>
      <c r="C410" s="91"/>
      <c r="D410" s="91"/>
      <c r="E410" s="91"/>
      <c r="F410" s="91"/>
      <c r="G410" s="91"/>
      <c r="H410" s="91"/>
      <c r="I410" s="91"/>
      <c r="J410" s="91"/>
      <c r="K410" s="91"/>
      <c r="L410" s="91"/>
      <c r="M410" s="91"/>
      <c r="N410" s="91"/>
      <c r="O410" s="91"/>
      <c r="P410" s="91"/>
      <c r="Q410" s="91"/>
      <c r="R410" s="247"/>
      <c r="S410" s="247"/>
      <c r="T410" s="247"/>
      <c r="U410" s="247"/>
      <c r="V410" s="247"/>
      <c r="W410" s="247"/>
      <c r="X410" s="91"/>
      <c r="Y410" s="91"/>
      <c r="Z410" s="91"/>
      <c r="AA410" s="309"/>
      <c r="AB410" s="309"/>
      <c r="AC410" s="309"/>
      <c r="AD410" s="309"/>
      <c r="AE410" s="91"/>
      <c r="AF410" s="91"/>
      <c r="AG410" s="91"/>
      <c r="AH410" s="91"/>
      <c r="AI410" s="91"/>
      <c r="AJ410" s="91"/>
      <c r="AK410" s="91"/>
      <c r="AL410" s="91"/>
      <c r="AM410" s="91"/>
      <c r="AN410" s="91"/>
      <c r="AO410" s="91"/>
      <c r="AP410" s="91"/>
      <c r="AQ410" s="91"/>
      <c r="AR410" s="91"/>
      <c r="AS410" s="91"/>
      <c r="AT410" s="91"/>
      <c r="AU410" s="91"/>
      <c r="AV410" s="91"/>
      <c r="AW410" s="91"/>
      <c r="AX410" s="91"/>
      <c r="AY410" s="91"/>
      <c r="AZ410" s="91"/>
      <c r="BA410" s="91"/>
      <c r="BB410" s="91"/>
      <c r="BC410" s="91"/>
      <c r="BD410" s="91"/>
    </row>
    <row r="411" spans="1:56" s="92" customFormat="1" ht="13.8">
      <c r="A411" s="91"/>
      <c r="B411" s="91"/>
      <c r="C411" s="91"/>
      <c r="D411" s="91"/>
      <c r="E411" s="91"/>
      <c r="F411" s="91"/>
      <c r="G411" s="91"/>
      <c r="H411" s="91"/>
      <c r="I411" s="91"/>
      <c r="J411" s="91"/>
      <c r="K411" s="91"/>
      <c r="L411" s="91"/>
      <c r="M411" s="91"/>
      <c r="N411" s="91"/>
      <c r="O411" s="91"/>
      <c r="P411" s="91"/>
      <c r="Q411" s="91"/>
      <c r="R411" s="247"/>
      <c r="S411" s="247"/>
      <c r="T411" s="247"/>
      <c r="U411" s="247"/>
      <c r="V411" s="247"/>
      <c r="W411" s="247"/>
      <c r="X411" s="91"/>
      <c r="Y411" s="91"/>
      <c r="Z411" s="91"/>
      <c r="AA411" s="309"/>
      <c r="AB411" s="309"/>
      <c r="AC411" s="309"/>
      <c r="AD411" s="309"/>
      <c r="AE411" s="91"/>
      <c r="AF411" s="91"/>
      <c r="AG411" s="91"/>
      <c r="AH411" s="91"/>
      <c r="AI411" s="91"/>
      <c r="AJ411" s="91"/>
      <c r="AK411" s="91"/>
      <c r="AL411" s="91"/>
      <c r="AM411" s="91"/>
      <c r="AN411" s="91"/>
      <c r="AO411" s="91"/>
      <c r="AP411" s="91"/>
      <c r="AQ411" s="91"/>
      <c r="AR411" s="91"/>
      <c r="AS411" s="91"/>
      <c r="AT411" s="91"/>
      <c r="AU411" s="91"/>
      <c r="AV411" s="91"/>
      <c r="AW411" s="91"/>
      <c r="AX411" s="91"/>
      <c r="AY411" s="91"/>
      <c r="AZ411" s="91"/>
      <c r="BA411" s="91"/>
      <c r="BB411" s="91"/>
      <c r="BC411" s="91"/>
      <c r="BD411" s="91"/>
    </row>
    <row r="412" spans="1:56" s="92" customFormat="1" ht="13.8">
      <c r="A412" s="91"/>
      <c r="B412" s="91"/>
      <c r="C412" s="91"/>
      <c r="D412" s="91"/>
      <c r="E412" s="91"/>
      <c r="F412" s="91"/>
      <c r="G412" s="91"/>
      <c r="H412" s="91"/>
      <c r="I412" s="91"/>
      <c r="J412" s="91"/>
      <c r="K412" s="91"/>
      <c r="L412" s="91"/>
      <c r="M412" s="91"/>
      <c r="N412" s="91"/>
      <c r="O412" s="91"/>
      <c r="P412" s="91"/>
      <c r="Q412" s="91"/>
      <c r="R412" s="247"/>
      <c r="S412" s="247"/>
      <c r="T412" s="247"/>
      <c r="U412" s="247"/>
      <c r="V412" s="247"/>
      <c r="W412" s="247"/>
      <c r="X412" s="91"/>
      <c r="Y412" s="91"/>
      <c r="Z412" s="91"/>
      <c r="AA412" s="309"/>
      <c r="AB412" s="309"/>
      <c r="AC412" s="309"/>
      <c r="AD412" s="309"/>
      <c r="AE412" s="91"/>
      <c r="AF412" s="91"/>
      <c r="AG412" s="91"/>
      <c r="AH412" s="91"/>
      <c r="AI412" s="91"/>
      <c r="AJ412" s="91"/>
      <c r="AK412" s="91"/>
      <c r="AL412" s="91"/>
      <c r="AM412" s="91"/>
      <c r="AN412" s="91"/>
      <c r="AO412" s="91"/>
      <c r="AP412" s="91"/>
      <c r="AQ412" s="91"/>
      <c r="AR412" s="91"/>
      <c r="AS412" s="91"/>
      <c r="AT412" s="91"/>
      <c r="AU412" s="91"/>
      <c r="AV412" s="91"/>
      <c r="AW412" s="91"/>
      <c r="AX412" s="91"/>
      <c r="AY412" s="91"/>
      <c r="AZ412" s="91"/>
      <c r="BA412" s="91"/>
      <c r="BB412" s="91"/>
      <c r="BC412" s="91"/>
      <c r="BD412" s="91"/>
    </row>
    <row r="413" spans="1:56" s="92" customFormat="1" ht="13.8">
      <c r="A413" s="91"/>
      <c r="B413" s="91"/>
      <c r="C413" s="91"/>
      <c r="D413" s="91"/>
      <c r="E413" s="91"/>
      <c r="F413" s="91"/>
      <c r="G413" s="91"/>
      <c r="H413" s="91"/>
      <c r="I413" s="91"/>
      <c r="J413" s="91"/>
      <c r="K413" s="91"/>
      <c r="L413" s="91"/>
      <c r="M413" s="91"/>
      <c r="N413" s="91"/>
      <c r="O413" s="91"/>
      <c r="P413" s="91"/>
      <c r="Q413" s="91"/>
      <c r="R413" s="247"/>
      <c r="S413" s="247"/>
      <c r="T413" s="247"/>
      <c r="U413" s="247"/>
      <c r="V413" s="247"/>
      <c r="W413" s="247"/>
      <c r="X413" s="91"/>
      <c r="Y413" s="91"/>
      <c r="Z413" s="91"/>
      <c r="AA413" s="309"/>
      <c r="AB413" s="309"/>
      <c r="AC413" s="309"/>
      <c r="AD413" s="309"/>
      <c r="AE413" s="91"/>
      <c r="AF413" s="91"/>
      <c r="AG413" s="91"/>
      <c r="AH413" s="91"/>
      <c r="AI413" s="91"/>
      <c r="AJ413" s="91"/>
      <c r="AK413" s="91"/>
      <c r="AL413" s="91"/>
      <c r="AM413" s="91"/>
      <c r="AN413" s="91"/>
      <c r="AO413" s="91"/>
      <c r="AP413" s="91"/>
      <c r="AQ413" s="91"/>
      <c r="AR413" s="91"/>
      <c r="AS413" s="91"/>
      <c r="AT413" s="91"/>
      <c r="AU413" s="91"/>
      <c r="AV413" s="91"/>
      <c r="AW413" s="91"/>
      <c r="AX413" s="91"/>
      <c r="AY413" s="91"/>
      <c r="AZ413" s="91"/>
      <c r="BA413" s="91"/>
      <c r="BB413" s="91"/>
      <c r="BC413" s="91"/>
      <c r="BD413" s="91"/>
    </row>
    <row r="414" spans="1:56" s="92" customFormat="1" ht="13.8">
      <c r="A414" s="91"/>
      <c r="B414" s="91"/>
      <c r="C414" s="91"/>
      <c r="D414" s="91"/>
      <c r="E414" s="91"/>
      <c r="F414" s="91"/>
      <c r="G414" s="91"/>
      <c r="H414" s="91"/>
      <c r="I414" s="91"/>
      <c r="J414" s="91"/>
      <c r="K414" s="91"/>
      <c r="L414" s="91"/>
      <c r="M414" s="91"/>
      <c r="N414" s="91"/>
      <c r="O414" s="91"/>
      <c r="P414" s="91"/>
      <c r="Q414" s="91"/>
      <c r="R414" s="247"/>
      <c r="S414" s="247"/>
      <c r="T414" s="247"/>
      <c r="U414" s="247"/>
      <c r="V414" s="247"/>
      <c r="W414" s="247"/>
      <c r="X414" s="91"/>
      <c r="Y414" s="91"/>
      <c r="Z414" s="91"/>
      <c r="AA414" s="309"/>
      <c r="AB414" s="309"/>
      <c r="AC414" s="309"/>
      <c r="AD414" s="309"/>
      <c r="AE414" s="91"/>
      <c r="AF414" s="91"/>
      <c r="AG414" s="91"/>
      <c r="AH414" s="91"/>
      <c r="AI414" s="91"/>
      <c r="AJ414" s="91"/>
      <c r="AK414" s="91"/>
      <c r="AL414" s="91"/>
      <c r="AM414" s="91"/>
      <c r="AN414" s="91"/>
      <c r="AO414" s="91"/>
      <c r="AP414" s="91"/>
      <c r="AQ414" s="91"/>
      <c r="AR414" s="91"/>
      <c r="AS414" s="91"/>
      <c r="AT414" s="91"/>
      <c r="AU414" s="91"/>
      <c r="AV414" s="91"/>
      <c r="AW414" s="91"/>
      <c r="AX414" s="91"/>
      <c r="AY414" s="91"/>
      <c r="AZ414" s="91"/>
      <c r="BA414" s="91"/>
      <c r="BB414" s="91"/>
      <c r="BC414" s="91"/>
      <c r="BD414" s="91"/>
    </row>
    <row r="415" spans="1:56" s="92" customFormat="1" ht="13.8">
      <c r="A415" s="91"/>
      <c r="B415" s="91"/>
      <c r="C415" s="91"/>
      <c r="D415" s="91"/>
      <c r="E415" s="91"/>
      <c r="F415" s="91"/>
      <c r="G415" s="91"/>
      <c r="H415" s="91"/>
      <c r="I415" s="91"/>
      <c r="J415" s="91"/>
      <c r="K415" s="91"/>
      <c r="L415" s="91"/>
      <c r="M415" s="91"/>
      <c r="N415" s="91"/>
      <c r="O415" s="91"/>
      <c r="P415" s="91"/>
      <c r="Q415" s="91"/>
      <c r="R415" s="247"/>
      <c r="S415" s="247"/>
      <c r="T415" s="247"/>
      <c r="U415" s="247"/>
      <c r="V415" s="247"/>
      <c r="W415" s="247"/>
      <c r="X415" s="91"/>
      <c r="Y415" s="91"/>
      <c r="Z415" s="91"/>
      <c r="AA415" s="309"/>
      <c r="AB415" s="309"/>
      <c r="AC415" s="309"/>
      <c r="AD415" s="309"/>
      <c r="AE415" s="91"/>
      <c r="AF415" s="91"/>
      <c r="AG415" s="91"/>
      <c r="AH415" s="91"/>
      <c r="AI415" s="91"/>
      <c r="AJ415" s="91"/>
      <c r="AK415" s="91"/>
      <c r="AL415" s="91"/>
      <c r="AM415" s="91"/>
      <c r="AN415" s="91"/>
      <c r="AO415" s="91"/>
      <c r="AP415" s="91"/>
      <c r="AQ415" s="91"/>
      <c r="AR415" s="91"/>
      <c r="AS415" s="91"/>
      <c r="AT415" s="91"/>
      <c r="AU415" s="91"/>
      <c r="AV415" s="91"/>
      <c r="AW415" s="91"/>
      <c r="AX415" s="91"/>
      <c r="AY415" s="91"/>
      <c r="AZ415" s="91"/>
      <c r="BA415" s="91"/>
      <c r="BB415" s="91"/>
      <c r="BC415" s="91"/>
      <c r="BD415" s="91"/>
    </row>
    <row r="416" spans="1:56" s="92" customFormat="1" ht="13.8">
      <c r="A416" s="91"/>
      <c r="B416" s="91"/>
      <c r="C416" s="91"/>
      <c r="D416" s="91"/>
      <c r="E416" s="91"/>
      <c r="F416" s="91"/>
      <c r="G416" s="91"/>
      <c r="H416" s="91"/>
      <c r="I416" s="91"/>
      <c r="J416" s="91"/>
      <c r="K416" s="91"/>
      <c r="L416" s="91"/>
      <c r="M416" s="91"/>
      <c r="N416" s="91"/>
      <c r="O416" s="91"/>
      <c r="P416" s="91"/>
      <c r="Q416" s="91"/>
      <c r="R416" s="247"/>
      <c r="S416" s="247"/>
      <c r="T416" s="247"/>
      <c r="U416" s="247"/>
      <c r="V416" s="247"/>
      <c r="W416" s="247"/>
      <c r="X416" s="91"/>
      <c r="Y416" s="91"/>
      <c r="Z416" s="91"/>
      <c r="AA416" s="309"/>
      <c r="AB416" s="309"/>
      <c r="AC416" s="309"/>
      <c r="AD416" s="309"/>
      <c r="AE416" s="91"/>
      <c r="AF416" s="91"/>
      <c r="AG416" s="91"/>
      <c r="AH416" s="91"/>
      <c r="AI416" s="91"/>
      <c r="AJ416" s="91"/>
      <c r="AK416" s="91"/>
      <c r="AL416" s="91"/>
      <c r="AM416" s="91"/>
      <c r="AN416" s="91"/>
      <c r="AO416" s="91"/>
      <c r="AP416" s="91"/>
      <c r="AQ416" s="91"/>
      <c r="AR416" s="91"/>
      <c r="AS416" s="91"/>
      <c r="AT416" s="91"/>
      <c r="AU416" s="91"/>
      <c r="AV416" s="91"/>
      <c r="AW416" s="91"/>
      <c r="AX416" s="91"/>
      <c r="AY416" s="91"/>
      <c r="AZ416" s="91"/>
      <c r="BA416" s="91"/>
      <c r="BB416" s="91"/>
      <c r="BC416" s="91"/>
      <c r="BD416" s="91"/>
    </row>
    <row r="417" spans="1:56" s="92" customFormat="1" ht="13.8">
      <c r="A417" s="91"/>
      <c r="B417" s="91"/>
      <c r="C417" s="91"/>
      <c r="D417" s="91"/>
      <c r="E417" s="91"/>
      <c r="F417" s="91"/>
      <c r="G417" s="91"/>
      <c r="H417" s="91"/>
      <c r="I417" s="91"/>
      <c r="J417" s="91"/>
      <c r="K417" s="91"/>
      <c r="L417" s="91"/>
      <c r="M417" s="91"/>
      <c r="N417" s="91"/>
      <c r="O417" s="91"/>
      <c r="P417" s="91"/>
      <c r="Q417" s="91"/>
      <c r="R417" s="247"/>
      <c r="S417" s="247"/>
      <c r="T417" s="247"/>
      <c r="U417" s="247"/>
      <c r="V417" s="247"/>
      <c r="W417" s="247"/>
      <c r="X417" s="91"/>
      <c r="Y417" s="91"/>
      <c r="Z417" s="91"/>
      <c r="AA417" s="309"/>
      <c r="AB417" s="309"/>
      <c r="AC417" s="309"/>
      <c r="AD417" s="309"/>
      <c r="AE417" s="91"/>
      <c r="AF417" s="91"/>
      <c r="AG417" s="91"/>
      <c r="AH417" s="91"/>
      <c r="AI417" s="91"/>
      <c r="AJ417" s="91"/>
      <c r="AK417" s="91"/>
      <c r="AL417" s="91"/>
      <c r="AM417" s="91"/>
      <c r="AN417" s="91"/>
      <c r="AO417" s="91"/>
      <c r="AP417" s="91"/>
      <c r="AQ417" s="91"/>
      <c r="AR417" s="91"/>
      <c r="AS417" s="91"/>
      <c r="AT417" s="91"/>
      <c r="AU417" s="91"/>
      <c r="AV417" s="91"/>
      <c r="AW417" s="91"/>
      <c r="AX417" s="91"/>
      <c r="AY417" s="91"/>
      <c r="AZ417" s="91"/>
      <c r="BA417" s="91"/>
      <c r="BB417" s="91"/>
      <c r="BC417" s="91"/>
      <c r="BD417" s="91"/>
    </row>
    <row r="418" spans="1:56" s="92" customFormat="1" ht="13.8">
      <c r="A418" s="91"/>
      <c r="B418" s="91"/>
      <c r="C418" s="91"/>
      <c r="D418" s="91"/>
      <c r="E418" s="91"/>
      <c r="F418" s="91"/>
      <c r="G418" s="91"/>
      <c r="H418" s="91"/>
      <c r="I418" s="91"/>
      <c r="J418" s="91"/>
      <c r="K418" s="91"/>
      <c r="L418" s="91"/>
      <c r="M418" s="91"/>
      <c r="N418" s="91"/>
      <c r="O418" s="91"/>
      <c r="P418" s="91"/>
      <c r="Q418" s="91"/>
      <c r="R418" s="247"/>
      <c r="S418" s="247"/>
      <c r="T418" s="247"/>
      <c r="U418" s="247"/>
      <c r="V418" s="247"/>
      <c r="W418" s="247"/>
      <c r="X418" s="91"/>
      <c r="Y418" s="91"/>
      <c r="Z418" s="91"/>
      <c r="AA418" s="309"/>
      <c r="AB418" s="309"/>
      <c r="AC418" s="309"/>
      <c r="AD418" s="309"/>
      <c r="AE418" s="91"/>
      <c r="AF418" s="91"/>
      <c r="AG418" s="91"/>
      <c r="AH418" s="91"/>
      <c r="AI418" s="91"/>
      <c r="AJ418" s="91"/>
      <c r="AK418" s="91"/>
      <c r="AL418" s="91"/>
      <c r="AM418" s="91"/>
      <c r="AN418" s="91"/>
      <c r="AO418" s="91"/>
      <c r="AP418" s="91"/>
      <c r="AQ418" s="91"/>
      <c r="AR418" s="91"/>
      <c r="AS418" s="91"/>
      <c r="AT418" s="91"/>
      <c r="AU418" s="91"/>
      <c r="AV418" s="91"/>
      <c r="AW418" s="91"/>
      <c r="AX418" s="91"/>
      <c r="AY418" s="91"/>
      <c r="AZ418" s="91"/>
      <c r="BA418" s="91"/>
      <c r="BB418" s="91"/>
      <c r="BC418" s="91"/>
      <c r="BD418" s="91"/>
    </row>
    <row r="419" spans="1:56" s="92" customFormat="1" ht="13.8">
      <c r="A419" s="91"/>
      <c r="B419" s="91"/>
      <c r="C419" s="91"/>
      <c r="D419" s="91"/>
      <c r="E419" s="91"/>
      <c r="F419" s="91"/>
      <c r="G419" s="91"/>
      <c r="H419" s="91"/>
      <c r="I419" s="91"/>
      <c r="J419" s="91"/>
      <c r="K419" s="91"/>
      <c r="L419" s="91"/>
      <c r="M419" s="91"/>
      <c r="N419" s="91"/>
      <c r="O419" s="91"/>
      <c r="P419" s="91"/>
      <c r="Q419" s="91"/>
      <c r="R419" s="247"/>
      <c r="S419" s="247"/>
      <c r="T419" s="247"/>
      <c r="U419" s="247"/>
      <c r="V419" s="247"/>
      <c r="W419" s="247"/>
      <c r="X419" s="91"/>
      <c r="Y419" s="91"/>
      <c r="Z419" s="91"/>
      <c r="AA419" s="309"/>
      <c r="AB419" s="309"/>
      <c r="AC419" s="309"/>
      <c r="AD419" s="309"/>
      <c r="AE419" s="91"/>
      <c r="AF419" s="91"/>
      <c r="AG419" s="91"/>
      <c r="AH419" s="91"/>
      <c r="AI419" s="91"/>
      <c r="AJ419" s="91"/>
      <c r="AK419" s="91"/>
      <c r="AL419" s="91"/>
      <c r="AM419" s="91"/>
      <c r="AN419" s="91"/>
      <c r="AO419" s="91"/>
      <c r="AP419" s="91"/>
      <c r="AQ419" s="91"/>
      <c r="AR419" s="91"/>
      <c r="AS419" s="91"/>
      <c r="AT419" s="91"/>
      <c r="AU419" s="91"/>
      <c r="AV419" s="91"/>
      <c r="AW419" s="91"/>
      <c r="AX419" s="91"/>
      <c r="AY419" s="91"/>
      <c r="AZ419" s="91"/>
      <c r="BA419" s="91"/>
      <c r="BB419" s="91"/>
      <c r="BC419" s="91"/>
      <c r="BD419" s="91"/>
    </row>
    <row r="420" spans="1:56" s="92" customFormat="1" ht="13.8">
      <c r="A420" s="91"/>
      <c r="B420" s="91"/>
      <c r="C420" s="91"/>
      <c r="D420" s="91"/>
      <c r="E420" s="91"/>
      <c r="F420" s="91"/>
      <c r="G420" s="91"/>
      <c r="H420" s="91"/>
      <c r="I420" s="91"/>
      <c r="J420" s="91"/>
      <c r="K420" s="91"/>
      <c r="L420" s="91"/>
      <c r="M420" s="91"/>
      <c r="N420" s="91"/>
      <c r="O420" s="91"/>
      <c r="P420" s="91"/>
      <c r="Q420" s="91"/>
      <c r="R420" s="247"/>
      <c r="S420" s="247"/>
      <c r="T420" s="247"/>
      <c r="U420" s="247"/>
      <c r="V420" s="247"/>
      <c r="W420" s="247"/>
      <c r="X420" s="91"/>
      <c r="Y420" s="91"/>
      <c r="Z420" s="91"/>
      <c r="AA420" s="309"/>
      <c r="AB420" s="309"/>
      <c r="AC420" s="309"/>
      <c r="AD420" s="309"/>
      <c r="AE420" s="91"/>
      <c r="AF420" s="91"/>
      <c r="AG420" s="91"/>
      <c r="AH420" s="91"/>
      <c r="AI420" s="91"/>
      <c r="AJ420" s="91"/>
      <c r="AK420" s="91"/>
      <c r="AL420" s="91"/>
      <c r="AM420" s="91"/>
      <c r="AN420" s="91"/>
      <c r="AO420" s="91"/>
      <c r="AP420" s="91"/>
      <c r="AQ420" s="91"/>
      <c r="AR420" s="91"/>
      <c r="AS420" s="91"/>
      <c r="AT420" s="91"/>
      <c r="AU420" s="91"/>
      <c r="AV420" s="91"/>
      <c r="AW420" s="91"/>
      <c r="AX420" s="91"/>
      <c r="AY420" s="91"/>
      <c r="AZ420" s="91"/>
      <c r="BA420" s="91"/>
      <c r="BB420" s="91"/>
      <c r="BC420" s="91"/>
      <c r="BD420" s="91"/>
    </row>
    <row r="421" spans="1:56" s="92" customFormat="1" ht="13.8">
      <c r="A421" s="91"/>
      <c r="B421" s="91"/>
      <c r="C421" s="91"/>
      <c r="D421" s="91"/>
      <c r="E421" s="91"/>
      <c r="F421" s="91"/>
      <c r="G421" s="91"/>
      <c r="H421" s="91"/>
      <c r="I421" s="91"/>
      <c r="J421" s="91"/>
      <c r="K421" s="91"/>
      <c r="L421" s="91"/>
      <c r="M421" s="91"/>
      <c r="N421" s="91"/>
      <c r="O421" s="91"/>
      <c r="P421" s="91"/>
      <c r="Q421" s="91"/>
      <c r="R421" s="247"/>
      <c r="S421" s="247"/>
      <c r="T421" s="247"/>
      <c r="U421" s="247"/>
      <c r="V421" s="247"/>
      <c r="W421" s="247"/>
      <c r="X421" s="91"/>
      <c r="Y421" s="91"/>
      <c r="Z421" s="91"/>
      <c r="AA421" s="309"/>
      <c r="AB421" s="309"/>
      <c r="AC421" s="309"/>
      <c r="AD421" s="309"/>
      <c r="AE421" s="91"/>
      <c r="AF421" s="91"/>
      <c r="AG421" s="91"/>
      <c r="AH421" s="91"/>
      <c r="AI421" s="91"/>
      <c r="AJ421" s="91"/>
      <c r="AK421" s="91"/>
      <c r="AL421" s="91"/>
      <c r="AM421" s="91"/>
      <c r="AN421" s="91"/>
      <c r="AO421" s="91"/>
      <c r="AP421" s="91"/>
      <c r="AQ421" s="91"/>
      <c r="AR421" s="91"/>
      <c r="AS421" s="91"/>
      <c r="AT421" s="91"/>
      <c r="AU421" s="91"/>
      <c r="AV421" s="91"/>
      <c r="AW421" s="91"/>
      <c r="AX421" s="91"/>
      <c r="AY421" s="91"/>
      <c r="AZ421" s="91"/>
      <c r="BA421" s="91"/>
      <c r="BB421" s="91"/>
      <c r="BC421" s="91"/>
      <c r="BD421" s="91"/>
    </row>
    <row r="422" spans="1:56" s="92" customFormat="1" ht="13.8">
      <c r="A422" s="91"/>
      <c r="B422" s="91"/>
      <c r="C422" s="91"/>
      <c r="D422" s="91"/>
      <c r="E422" s="91"/>
      <c r="F422" s="91"/>
      <c r="G422" s="91"/>
      <c r="H422" s="91"/>
      <c r="I422" s="91"/>
      <c r="J422" s="91"/>
      <c r="K422" s="91"/>
      <c r="L422" s="91"/>
      <c r="M422" s="91"/>
      <c r="N422" s="91"/>
      <c r="O422" s="91"/>
      <c r="P422" s="91"/>
      <c r="Q422" s="91"/>
      <c r="R422" s="247"/>
      <c r="S422" s="247"/>
      <c r="T422" s="247"/>
      <c r="U422" s="247"/>
      <c r="V422" s="247"/>
      <c r="W422" s="247"/>
      <c r="X422" s="91"/>
      <c r="Y422" s="91"/>
      <c r="Z422" s="91"/>
      <c r="AA422" s="309"/>
      <c r="AB422" s="309"/>
      <c r="AC422" s="309"/>
      <c r="AD422" s="309"/>
      <c r="AE422" s="91"/>
      <c r="AF422" s="91"/>
      <c r="AG422" s="91"/>
      <c r="AH422" s="91"/>
      <c r="AI422" s="91"/>
      <c r="AJ422" s="91"/>
      <c r="AK422" s="91"/>
      <c r="AL422" s="91"/>
      <c r="AM422" s="91"/>
      <c r="AN422" s="91"/>
      <c r="AO422" s="91"/>
      <c r="AP422" s="91"/>
      <c r="AQ422" s="91"/>
      <c r="AR422" s="91"/>
      <c r="AS422" s="91"/>
      <c r="AT422" s="91"/>
      <c r="AU422" s="91"/>
      <c r="AV422" s="91"/>
      <c r="AW422" s="91"/>
      <c r="AX422" s="91"/>
      <c r="AY422" s="91"/>
      <c r="AZ422" s="91"/>
      <c r="BA422" s="91"/>
      <c r="BB422" s="91"/>
      <c r="BC422" s="91"/>
      <c r="BD422" s="91"/>
    </row>
    <row r="423" spans="1:56" s="92" customFormat="1" ht="13.8">
      <c r="A423" s="91"/>
      <c r="B423" s="91"/>
      <c r="C423" s="91"/>
      <c r="D423" s="91"/>
      <c r="E423" s="91"/>
      <c r="F423" s="91"/>
      <c r="G423" s="91"/>
      <c r="H423" s="91"/>
      <c r="I423" s="91"/>
      <c r="J423" s="91"/>
      <c r="K423" s="91"/>
      <c r="L423" s="91"/>
      <c r="M423" s="91"/>
      <c r="N423" s="91"/>
      <c r="O423" s="91"/>
      <c r="P423" s="91"/>
      <c r="Q423" s="91"/>
      <c r="R423" s="247"/>
      <c r="S423" s="247"/>
      <c r="T423" s="247"/>
      <c r="U423" s="247"/>
      <c r="V423" s="247"/>
      <c r="W423" s="247"/>
      <c r="X423" s="91"/>
      <c r="Y423" s="91"/>
      <c r="Z423" s="91"/>
      <c r="AA423" s="309"/>
      <c r="AB423" s="309"/>
      <c r="AC423" s="309"/>
      <c r="AD423" s="309"/>
      <c r="AE423" s="91"/>
      <c r="AF423" s="91"/>
      <c r="AG423" s="91"/>
      <c r="AH423" s="91"/>
      <c r="AI423" s="91"/>
      <c r="AJ423" s="91"/>
      <c r="AK423" s="91"/>
      <c r="AL423" s="91"/>
      <c r="AM423" s="91"/>
      <c r="AN423" s="91"/>
      <c r="AO423" s="91"/>
      <c r="AP423" s="91"/>
      <c r="AQ423" s="91"/>
      <c r="AR423" s="91"/>
      <c r="AS423" s="91"/>
      <c r="AT423" s="91"/>
      <c r="AU423" s="91"/>
      <c r="AV423" s="91"/>
      <c r="AW423" s="91"/>
      <c r="AX423" s="91"/>
      <c r="AY423" s="91"/>
      <c r="AZ423" s="91"/>
      <c r="BA423" s="91"/>
      <c r="BB423" s="91"/>
      <c r="BC423" s="91"/>
      <c r="BD423" s="91"/>
    </row>
    <row r="424" spans="1:56" s="92" customFormat="1" ht="13.8">
      <c r="A424" s="91"/>
      <c r="B424" s="91"/>
      <c r="C424" s="91"/>
      <c r="D424" s="91"/>
      <c r="E424" s="91"/>
      <c r="F424" s="91"/>
      <c r="G424" s="91"/>
      <c r="H424" s="91"/>
      <c r="I424" s="91"/>
      <c r="J424" s="91"/>
      <c r="K424" s="91"/>
      <c r="L424" s="91"/>
      <c r="M424" s="91"/>
      <c r="N424" s="91"/>
      <c r="O424" s="91"/>
      <c r="P424" s="91"/>
      <c r="Q424" s="91"/>
      <c r="R424" s="247"/>
      <c r="S424" s="247"/>
      <c r="T424" s="247"/>
      <c r="U424" s="247"/>
      <c r="V424" s="247"/>
      <c r="W424" s="247"/>
      <c r="X424" s="91"/>
      <c r="Y424" s="91"/>
      <c r="Z424" s="91"/>
      <c r="AA424" s="309"/>
      <c r="AB424" s="309"/>
      <c r="AC424" s="309"/>
      <c r="AD424" s="309"/>
      <c r="AE424" s="91"/>
      <c r="AF424" s="91"/>
      <c r="AG424" s="91"/>
      <c r="AH424" s="91"/>
      <c r="AI424" s="91"/>
      <c r="AJ424" s="91"/>
      <c r="AK424" s="91"/>
      <c r="AL424" s="91"/>
      <c r="AM424" s="91"/>
      <c r="AN424" s="91"/>
      <c r="AO424" s="91"/>
      <c r="AP424" s="91"/>
      <c r="AQ424" s="91"/>
      <c r="AR424" s="91"/>
      <c r="AS424" s="91"/>
      <c r="AT424" s="91"/>
      <c r="AU424" s="91"/>
      <c r="AV424" s="91"/>
      <c r="AW424" s="91"/>
      <c r="AX424" s="91"/>
      <c r="AY424" s="91"/>
      <c r="AZ424" s="91"/>
      <c r="BA424" s="91"/>
      <c r="BB424" s="91"/>
      <c r="BC424" s="91"/>
      <c r="BD424" s="91"/>
    </row>
    <row r="425" spans="1:56" s="92" customFormat="1" ht="13.8">
      <c r="A425" s="91"/>
      <c r="B425" s="91"/>
      <c r="C425" s="91"/>
      <c r="D425" s="91"/>
      <c r="E425" s="91"/>
      <c r="F425" s="91"/>
      <c r="G425" s="91"/>
      <c r="H425" s="91"/>
      <c r="I425" s="91"/>
      <c r="J425" s="91"/>
      <c r="K425" s="91"/>
      <c r="L425" s="91"/>
      <c r="M425" s="91"/>
      <c r="N425" s="91"/>
      <c r="O425" s="91"/>
      <c r="P425" s="91"/>
      <c r="Q425" s="91"/>
      <c r="R425" s="247"/>
      <c r="S425" s="247"/>
      <c r="T425" s="247"/>
      <c r="U425" s="247"/>
      <c r="V425" s="247"/>
      <c r="W425" s="247"/>
      <c r="X425" s="91"/>
      <c r="Y425" s="91"/>
      <c r="Z425" s="91"/>
      <c r="AA425" s="309"/>
      <c r="AB425" s="309"/>
      <c r="AC425" s="309"/>
      <c r="AD425" s="309"/>
      <c r="AE425" s="91"/>
      <c r="AF425" s="91"/>
      <c r="AG425" s="91"/>
      <c r="AH425" s="91"/>
      <c r="AI425" s="91"/>
      <c r="AJ425" s="91"/>
      <c r="AK425" s="91"/>
      <c r="AL425" s="91"/>
      <c r="AM425" s="91"/>
      <c r="AN425" s="91"/>
      <c r="AO425" s="91"/>
      <c r="AP425" s="91"/>
      <c r="AQ425" s="91"/>
      <c r="AR425" s="91"/>
      <c r="AS425" s="91"/>
      <c r="AT425" s="91"/>
      <c r="AU425" s="91"/>
      <c r="AV425" s="91"/>
      <c r="AW425" s="91"/>
      <c r="AX425" s="91"/>
      <c r="AY425" s="91"/>
      <c r="AZ425" s="91"/>
      <c r="BA425" s="91"/>
      <c r="BB425" s="91"/>
      <c r="BC425" s="91"/>
      <c r="BD425" s="91"/>
    </row>
    <row r="426" spans="1:56" s="92" customFormat="1" ht="13.8">
      <c r="A426" s="91"/>
      <c r="B426" s="91"/>
      <c r="C426" s="91"/>
      <c r="D426" s="91"/>
      <c r="E426" s="91"/>
      <c r="F426" s="91"/>
      <c r="G426" s="91"/>
      <c r="H426" s="91"/>
      <c r="I426" s="91"/>
      <c r="J426" s="91"/>
      <c r="K426" s="91"/>
      <c r="L426" s="91"/>
      <c r="M426" s="91"/>
      <c r="N426" s="91"/>
      <c r="O426" s="91"/>
      <c r="P426" s="91"/>
      <c r="Q426" s="91"/>
      <c r="R426" s="247"/>
      <c r="S426" s="247"/>
      <c r="T426" s="247"/>
      <c r="U426" s="247"/>
      <c r="V426" s="247"/>
      <c r="W426" s="247"/>
      <c r="X426" s="91"/>
      <c r="Y426" s="91"/>
      <c r="Z426" s="91"/>
      <c r="AA426" s="309"/>
      <c r="AB426" s="309"/>
      <c r="AC426" s="309"/>
      <c r="AD426" s="309"/>
      <c r="AE426" s="91"/>
      <c r="AF426" s="91"/>
      <c r="AG426" s="91"/>
      <c r="AH426" s="91"/>
      <c r="AI426" s="91"/>
      <c r="AJ426" s="91"/>
      <c r="AK426" s="91"/>
      <c r="AL426" s="91"/>
      <c r="AM426" s="91"/>
      <c r="AN426" s="91"/>
      <c r="AO426" s="91"/>
      <c r="AP426" s="91"/>
      <c r="AQ426" s="91"/>
      <c r="AR426" s="91"/>
      <c r="AS426" s="91"/>
      <c r="AT426" s="91"/>
      <c r="AU426" s="91"/>
      <c r="AV426" s="91"/>
      <c r="AW426" s="91"/>
      <c r="AX426" s="91"/>
      <c r="AY426" s="91"/>
      <c r="AZ426" s="91"/>
      <c r="BA426" s="91"/>
      <c r="BB426" s="91"/>
      <c r="BC426" s="91"/>
      <c r="BD426" s="91"/>
    </row>
    <row r="427" spans="1:56" s="92" customFormat="1" ht="13.8">
      <c r="A427" s="91"/>
      <c r="B427" s="91"/>
      <c r="C427" s="91"/>
      <c r="D427" s="91"/>
      <c r="E427" s="91"/>
      <c r="F427" s="91"/>
      <c r="G427" s="91"/>
      <c r="H427" s="91"/>
      <c r="I427" s="91"/>
      <c r="J427" s="91"/>
      <c r="K427" s="91"/>
      <c r="L427" s="91"/>
      <c r="M427" s="91"/>
      <c r="N427" s="91"/>
      <c r="O427" s="91"/>
      <c r="P427" s="91"/>
      <c r="Q427" s="91"/>
      <c r="R427" s="247"/>
      <c r="S427" s="247"/>
      <c r="T427" s="247"/>
      <c r="U427" s="247"/>
      <c r="V427" s="247"/>
      <c r="W427" s="247"/>
      <c r="X427" s="91"/>
      <c r="Y427" s="91"/>
      <c r="Z427" s="91"/>
      <c r="AA427" s="309"/>
      <c r="AB427" s="309"/>
      <c r="AC427" s="309"/>
      <c r="AD427" s="309"/>
      <c r="AE427" s="91"/>
      <c r="AF427" s="91"/>
      <c r="AG427" s="91"/>
      <c r="AH427" s="91"/>
      <c r="AI427" s="91"/>
      <c r="AJ427" s="91"/>
      <c r="AK427" s="91"/>
      <c r="AL427" s="91"/>
      <c r="AM427" s="91"/>
      <c r="AN427" s="91"/>
      <c r="AO427" s="91"/>
      <c r="AP427" s="91"/>
      <c r="AQ427" s="91"/>
      <c r="AR427" s="91"/>
      <c r="AS427" s="91"/>
      <c r="AT427" s="91"/>
      <c r="AU427" s="91"/>
      <c r="AV427" s="91"/>
      <c r="AW427" s="91"/>
      <c r="AX427" s="91"/>
      <c r="AY427" s="91"/>
      <c r="AZ427" s="91"/>
      <c r="BA427" s="91"/>
      <c r="BB427" s="91"/>
      <c r="BC427" s="91"/>
      <c r="BD427" s="91"/>
    </row>
    <row r="428" spans="1:56" s="92" customFormat="1" ht="13.8">
      <c r="A428" s="91"/>
      <c r="B428" s="91"/>
      <c r="C428" s="91"/>
      <c r="D428" s="91"/>
      <c r="E428" s="91"/>
      <c r="F428" s="91"/>
      <c r="G428" s="91"/>
      <c r="H428" s="91"/>
      <c r="I428" s="91"/>
      <c r="J428" s="91"/>
      <c r="K428" s="91"/>
      <c r="L428" s="91"/>
      <c r="M428" s="91"/>
      <c r="N428" s="91"/>
      <c r="O428" s="91"/>
      <c r="P428" s="91"/>
      <c r="Q428" s="91"/>
      <c r="R428" s="247"/>
      <c r="S428" s="247"/>
      <c r="T428" s="247"/>
      <c r="U428" s="247"/>
      <c r="V428" s="247"/>
      <c r="W428" s="247"/>
      <c r="X428" s="91"/>
      <c r="Y428" s="91"/>
      <c r="Z428" s="91"/>
      <c r="AA428" s="309"/>
      <c r="AB428" s="309"/>
      <c r="AC428" s="309"/>
      <c r="AD428" s="309"/>
      <c r="AE428" s="91"/>
      <c r="AF428" s="91"/>
      <c r="AG428" s="91"/>
      <c r="AH428" s="91"/>
      <c r="AI428" s="91"/>
      <c r="AJ428" s="91"/>
      <c r="AK428" s="91"/>
      <c r="AL428" s="91"/>
      <c r="AM428" s="91"/>
      <c r="AN428" s="91"/>
      <c r="AO428" s="91"/>
      <c r="AP428" s="91"/>
      <c r="AQ428" s="91"/>
      <c r="AR428" s="91"/>
      <c r="AS428" s="91"/>
      <c r="AT428" s="91"/>
      <c r="AU428" s="91"/>
      <c r="AV428" s="91"/>
      <c r="AW428" s="91"/>
      <c r="AX428" s="91"/>
      <c r="AY428" s="91"/>
      <c r="AZ428" s="91"/>
      <c r="BA428" s="91"/>
      <c r="BB428" s="91"/>
      <c r="BC428" s="91"/>
      <c r="BD428" s="91"/>
    </row>
    <row r="429" spans="1:56" s="92" customFormat="1" ht="13.8">
      <c r="A429" s="91"/>
      <c r="B429" s="91"/>
      <c r="C429" s="91"/>
      <c r="D429" s="91"/>
      <c r="E429" s="91"/>
      <c r="F429" s="91"/>
      <c r="G429" s="91"/>
      <c r="H429" s="91"/>
      <c r="I429" s="91"/>
      <c r="J429" s="91"/>
      <c r="K429" s="91"/>
      <c r="L429" s="91"/>
      <c r="M429" s="91"/>
      <c r="N429" s="91"/>
      <c r="O429" s="91"/>
      <c r="P429" s="91"/>
      <c r="Q429" s="91"/>
      <c r="R429" s="247"/>
      <c r="S429" s="247"/>
      <c r="T429" s="247"/>
      <c r="U429" s="247"/>
      <c r="V429" s="247"/>
      <c r="W429" s="247"/>
      <c r="X429" s="91"/>
      <c r="Y429" s="91"/>
      <c r="Z429" s="91"/>
      <c r="AA429" s="309"/>
      <c r="AB429" s="309"/>
      <c r="AC429" s="309"/>
      <c r="AD429" s="309"/>
      <c r="AE429" s="91"/>
      <c r="AF429" s="91"/>
      <c r="AG429" s="91"/>
      <c r="AH429" s="91"/>
      <c r="AI429" s="91"/>
      <c r="AJ429" s="91"/>
      <c r="AK429" s="91"/>
      <c r="AL429" s="91"/>
      <c r="AM429" s="91"/>
      <c r="AN429" s="91"/>
      <c r="AO429" s="91"/>
      <c r="AP429" s="91"/>
      <c r="AQ429" s="91"/>
      <c r="AR429" s="91"/>
      <c r="AS429" s="91"/>
      <c r="AT429" s="91"/>
      <c r="AU429" s="91"/>
      <c r="AV429" s="91"/>
      <c r="AW429" s="91"/>
      <c r="AX429" s="91"/>
      <c r="AY429" s="91"/>
      <c r="AZ429" s="91"/>
      <c r="BA429" s="91"/>
      <c r="BB429" s="91"/>
      <c r="BC429" s="91"/>
      <c r="BD429" s="91"/>
    </row>
    <row r="430" spans="1:56" s="92" customFormat="1" ht="13.8">
      <c r="A430" s="91"/>
      <c r="B430" s="91"/>
      <c r="C430" s="91"/>
      <c r="D430" s="91"/>
      <c r="E430" s="91"/>
      <c r="F430" s="91"/>
      <c r="G430" s="91"/>
      <c r="H430" s="91"/>
      <c r="I430" s="91"/>
      <c r="J430" s="91"/>
      <c r="K430" s="91"/>
      <c r="L430" s="91"/>
      <c r="M430" s="91"/>
      <c r="N430" s="91"/>
      <c r="O430" s="91"/>
      <c r="P430" s="91"/>
      <c r="Q430" s="91"/>
      <c r="R430" s="247"/>
      <c r="S430" s="247"/>
      <c r="T430" s="247"/>
      <c r="U430" s="247"/>
      <c r="V430" s="247"/>
      <c r="W430" s="247"/>
      <c r="X430" s="91"/>
      <c r="Y430" s="91"/>
      <c r="Z430" s="91"/>
      <c r="AA430" s="309"/>
      <c r="AB430" s="309"/>
      <c r="AC430" s="309"/>
      <c r="AD430" s="309"/>
      <c r="AE430" s="91"/>
      <c r="AF430" s="91"/>
      <c r="AG430" s="91"/>
      <c r="AH430" s="91"/>
      <c r="AI430" s="91"/>
      <c r="AJ430" s="91"/>
      <c r="AK430" s="91"/>
      <c r="AL430" s="91"/>
      <c r="AM430" s="91"/>
      <c r="AN430" s="91"/>
      <c r="AO430" s="91"/>
      <c r="AP430" s="91"/>
      <c r="AQ430" s="91"/>
      <c r="AR430" s="91"/>
      <c r="AS430" s="91"/>
      <c r="AT430" s="91"/>
      <c r="AU430" s="91"/>
      <c r="AV430" s="91"/>
      <c r="AW430" s="91"/>
      <c r="AX430" s="91"/>
      <c r="AY430" s="91"/>
      <c r="AZ430" s="91"/>
      <c r="BA430" s="91"/>
      <c r="BB430" s="91"/>
      <c r="BC430" s="91"/>
      <c r="BD430" s="91"/>
    </row>
    <row r="431" spans="1:56" s="92" customFormat="1" ht="13.8">
      <c r="A431" s="91"/>
      <c r="B431" s="91"/>
      <c r="C431" s="91"/>
      <c r="D431" s="91"/>
      <c r="E431" s="91"/>
      <c r="F431" s="91"/>
      <c r="G431" s="91"/>
      <c r="H431" s="91"/>
      <c r="I431" s="91"/>
      <c r="J431" s="91"/>
      <c r="K431" s="91"/>
      <c r="L431" s="91"/>
      <c r="M431" s="91"/>
      <c r="N431" s="91"/>
      <c r="O431" s="91"/>
      <c r="P431" s="91"/>
      <c r="Q431" s="91"/>
      <c r="R431" s="247"/>
      <c r="S431" s="247"/>
      <c r="T431" s="247"/>
      <c r="U431" s="247"/>
      <c r="V431" s="247"/>
      <c r="W431" s="247"/>
      <c r="X431" s="91"/>
      <c r="Y431" s="91"/>
      <c r="Z431" s="91"/>
      <c r="AA431" s="309"/>
      <c r="AB431" s="309"/>
      <c r="AC431" s="309"/>
      <c r="AD431" s="309"/>
      <c r="AE431" s="91"/>
      <c r="AF431" s="91"/>
      <c r="AG431" s="91"/>
      <c r="AH431" s="91"/>
      <c r="AI431" s="91"/>
      <c r="AJ431" s="91"/>
      <c r="AK431" s="91"/>
      <c r="AL431" s="91"/>
      <c r="AM431" s="91"/>
      <c r="AN431" s="91"/>
      <c r="AO431" s="91"/>
      <c r="AP431" s="91"/>
      <c r="AQ431" s="91"/>
      <c r="AR431" s="91"/>
      <c r="AS431" s="91"/>
      <c r="AT431" s="91"/>
      <c r="AU431" s="91"/>
      <c r="AV431" s="91"/>
      <c r="AW431" s="91"/>
      <c r="AX431" s="91"/>
      <c r="AY431" s="91"/>
      <c r="AZ431" s="91"/>
      <c r="BA431" s="91"/>
      <c r="BB431" s="91"/>
      <c r="BC431" s="91"/>
      <c r="BD431" s="91"/>
    </row>
    <row r="432" spans="1:56" s="92" customFormat="1" ht="13.8">
      <c r="A432" s="91"/>
      <c r="B432" s="91"/>
      <c r="C432" s="91"/>
      <c r="D432" s="91"/>
      <c r="E432" s="91"/>
      <c r="F432" s="91"/>
      <c r="G432" s="91"/>
      <c r="H432" s="91"/>
      <c r="I432" s="91"/>
      <c r="J432" s="91"/>
      <c r="K432" s="91"/>
      <c r="L432" s="91"/>
      <c r="M432" s="91"/>
      <c r="N432" s="91"/>
      <c r="O432" s="91"/>
      <c r="P432" s="91"/>
      <c r="Q432" s="91"/>
      <c r="R432" s="247"/>
      <c r="S432" s="247"/>
      <c r="T432" s="247"/>
      <c r="U432" s="247"/>
      <c r="V432" s="247"/>
      <c r="W432" s="247"/>
      <c r="X432" s="91"/>
      <c r="Y432" s="91"/>
      <c r="Z432" s="91"/>
      <c r="AA432" s="309"/>
      <c r="AB432" s="309"/>
      <c r="AC432" s="309"/>
      <c r="AD432" s="309"/>
      <c r="AE432" s="91"/>
      <c r="AF432" s="91"/>
      <c r="AG432" s="91"/>
      <c r="AH432" s="91"/>
      <c r="AI432" s="91"/>
      <c r="AJ432" s="91"/>
      <c r="AK432" s="91"/>
      <c r="AL432" s="91"/>
      <c r="AM432" s="91"/>
      <c r="AN432" s="91"/>
      <c r="AO432" s="91"/>
      <c r="AP432" s="91"/>
      <c r="AQ432" s="91"/>
      <c r="AR432" s="91"/>
      <c r="AS432" s="91"/>
      <c r="AT432" s="91"/>
      <c r="AU432" s="91"/>
      <c r="AV432" s="91"/>
      <c r="AW432" s="91"/>
      <c r="AX432" s="91"/>
      <c r="AY432" s="91"/>
      <c r="AZ432" s="91"/>
      <c r="BA432" s="91"/>
      <c r="BB432" s="91"/>
      <c r="BC432" s="91"/>
      <c r="BD432" s="91"/>
    </row>
    <row r="433" spans="1:56" s="92" customFormat="1" ht="13.8">
      <c r="A433" s="91"/>
      <c r="B433" s="91"/>
      <c r="C433" s="91"/>
      <c r="D433" s="91"/>
      <c r="E433" s="91"/>
      <c r="F433" s="91"/>
      <c r="G433" s="91"/>
      <c r="H433" s="91"/>
      <c r="I433" s="91"/>
      <c r="J433" s="91"/>
      <c r="K433" s="91"/>
      <c r="L433" s="91"/>
      <c r="M433" s="91"/>
      <c r="N433" s="91"/>
      <c r="O433" s="91"/>
      <c r="P433" s="91"/>
      <c r="Q433" s="91"/>
      <c r="R433" s="247"/>
      <c r="S433" s="247"/>
      <c r="T433" s="247"/>
      <c r="U433" s="247"/>
      <c r="V433" s="247"/>
      <c r="W433" s="247"/>
      <c r="X433" s="91"/>
      <c r="Y433" s="91"/>
      <c r="Z433" s="91"/>
      <c r="AA433" s="309"/>
      <c r="AB433" s="309"/>
      <c r="AC433" s="309"/>
      <c r="AD433" s="309"/>
      <c r="AE433" s="91"/>
      <c r="AF433" s="91"/>
      <c r="AG433" s="91"/>
      <c r="AH433" s="91"/>
      <c r="AI433" s="91"/>
      <c r="AJ433" s="91"/>
      <c r="AK433" s="91"/>
      <c r="AL433" s="91"/>
      <c r="AM433" s="91"/>
      <c r="AN433" s="91"/>
      <c r="AO433" s="91"/>
      <c r="AP433" s="91"/>
      <c r="AQ433" s="91"/>
      <c r="AR433" s="91"/>
      <c r="AS433" s="91"/>
      <c r="AT433" s="91"/>
      <c r="AU433" s="91"/>
      <c r="AV433" s="91"/>
      <c r="AW433" s="91"/>
      <c r="AX433" s="91"/>
      <c r="AY433" s="91"/>
      <c r="AZ433" s="91"/>
      <c r="BA433" s="91"/>
      <c r="BB433" s="91"/>
      <c r="BC433" s="91"/>
      <c r="BD433" s="91"/>
    </row>
    <row r="434" spans="1:56" s="92" customFormat="1" ht="13.8">
      <c r="A434" s="91"/>
      <c r="B434" s="91"/>
      <c r="C434" s="91"/>
      <c r="D434" s="91"/>
      <c r="E434" s="91"/>
      <c r="F434" s="91"/>
      <c r="G434" s="91"/>
      <c r="H434" s="91"/>
      <c r="I434" s="91"/>
      <c r="J434" s="91"/>
      <c r="K434" s="91"/>
      <c r="L434" s="91"/>
      <c r="M434" s="91"/>
      <c r="N434" s="91"/>
      <c r="O434" s="91"/>
      <c r="P434" s="91"/>
      <c r="Q434" s="91"/>
      <c r="R434" s="247"/>
      <c r="S434" s="247"/>
      <c r="T434" s="247"/>
      <c r="U434" s="247"/>
      <c r="V434" s="247"/>
      <c r="W434" s="247"/>
      <c r="X434" s="91"/>
      <c r="Y434" s="91"/>
      <c r="Z434" s="91"/>
      <c r="AA434" s="309"/>
      <c r="AB434" s="309"/>
      <c r="AC434" s="309"/>
      <c r="AD434" s="309"/>
      <c r="AE434" s="91"/>
      <c r="AF434" s="91"/>
      <c r="AG434" s="91"/>
      <c r="AH434" s="91"/>
      <c r="AI434" s="91"/>
      <c r="AJ434" s="91"/>
      <c r="AK434" s="91"/>
      <c r="AL434" s="91"/>
      <c r="AM434" s="91"/>
      <c r="AN434" s="91"/>
      <c r="AO434" s="91"/>
      <c r="AP434" s="91"/>
      <c r="AQ434" s="91"/>
      <c r="AR434" s="91"/>
      <c r="AS434" s="91"/>
      <c r="AT434" s="91"/>
      <c r="AU434" s="91"/>
      <c r="AV434" s="91"/>
      <c r="AW434" s="91"/>
      <c r="AX434" s="91"/>
      <c r="AY434" s="91"/>
      <c r="AZ434" s="91"/>
      <c r="BA434" s="91"/>
      <c r="BB434" s="91"/>
      <c r="BC434" s="91"/>
      <c r="BD434" s="91"/>
    </row>
    <row r="435" spans="1:56" s="92" customFormat="1" ht="13.8">
      <c r="A435" s="91"/>
      <c r="B435" s="91"/>
      <c r="C435" s="91"/>
      <c r="D435" s="91"/>
      <c r="E435" s="91"/>
      <c r="F435" s="91"/>
      <c r="G435" s="91"/>
      <c r="H435" s="91"/>
      <c r="I435" s="91"/>
      <c r="J435" s="91"/>
      <c r="K435" s="91"/>
      <c r="L435" s="91"/>
      <c r="M435" s="91"/>
      <c r="N435" s="91"/>
      <c r="O435" s="91"/>
      <c r="P435" s="91"/>
      <c r="Q435" s="91"/>
      <c r="R435" s="247"/>
      <c r="S435" s="247"/>
      <c r="T435" s="247"/>
      <c r="U435" s="247"/>
      <c r="V435" s="247"/>
      <c r="W435" s="247"/>
      <c r="X435" s="91"/>
      <c r="Y435" s="91"/>
      <c r="Z435" s="91"/>
      <c r="AA435" s="309"/>
      <c r="AB435" s="309"/>
      <c r="AC435" s="309"/>
      <c r="AD435" s="309"/>
      <c r="AE435" s="91"/>
      <c r="AF435" s="91"/>
      <c r="AG435" s="91"/>
      <c r="AH435" s="91"/>
      <c r="AI435" s="91"/>
      <c r="AJ435" s="91"/>
      <c r="AK435" s="91"/>
      <c r="AL435" s="91"/>
      <c r="AM435" s="91"/>
      <c r="AN435" s="91"/>
      <c r="AO435" s="91"/>
      <c r="AP435" s="91"/>
      <c r="AQ435" s="91"/>
      <c r="AR435" s="91"/>
      <c r="AS435" s="91"/>
      <c r="AT435" s="91"/>
      <c r="AU435" s="91"/>
      <c r="AV435" s="91"/>
      <c r="AW435" s="91"/>
      <c r="AX435" s="91"/>
      <c r="AY435" s="91"/>
      <c r="AZ435" s="91"/>
      <c r="BA435" s="91"/>
      <c r="BB435" s="91"/>
      <c r="BC435" s="91"/>
      <c r="BD435" s="91"/>
    </row>
    <row r="436" spans="1:56" s="92" customFormat="1" ht="13.8">
      <c r="A436" s="91"/>
      <c r="B436" s="91"/>
      <c r="C436" s="91"/>
      <c r="D436" s="91"/>
      <c r="E436" s="91"/>
      <c r="F436" s="91"/>
      <c r="G436" s="91"/>
      <c r="H436" s="91"/>
      <c r="I436" s="91"/>
      <c r="J436" s="91"/>
      <c r="K436" s="91"/>
      <c r="L436" s="91"/>
      <c r="M436" s="91"/>
      <c r="N436" s="91"/>
      <c r="O436" s="91"/>
      <c r="P436" s="91"/>
      <c r="Q436" s="91"/>
      <c r="R436" s="247"/>
      <c r="S436" s="247"/>
      <c r="T436" s="247"/>
      <c r="U436" s="247"/>
      <c r="V436" s="247"/>
      <c r="W436" s="247"/>
      <c r="X436" s="91"/>
      <c r="Y436" s="91"/>
      <c r="Z436" s="91"/>
      <c r="AA436" s="309"/>
      <c r="AB436" s="309"/>
      <c r="AC436" s="309"/>
      <c r="AD436" s="309"/>
      <c r="AE436" s="91"/>
      <c r="AF436" s="91"/>
      <c r="AG436" s="91"/>
      <c r="AH436" s="91"/>
      <c r="AI436" s="91"/>
      <c r="AJ436" s="91"/>
      <c r="AK436" s="91"/>
      <c r="AL436" s="91"/>
      <c r="AM436" s="91"/>
      <c r="AN436" s="91"/>
      <c r="AO436" s="91"/>
      <c r="AP436" s="91"/>
      <c r="AQ436" s="91"/>
      <c r="AR436" s="91"/>
      <c r="AS436" s="91"/>
      <c r="AT436" s="91"/>
      <c r="AU436" s="91"/>
      <c r="AV436" s="91"/>
      <c r="AW436" s="91"/>
      <c r="AX436" s="91"/>
      <c r="AY436" s="91"/>
      <c r="AZ436" s="91"/>
      <c r="BA436" s="91"/>
      <c r="BB436" s="91"/>
      <c r="BC436" s="91"/>
      <c r="BD436" s="91"/>
    </row>
    <row r="437" spans="1:56" s="92" customFormat="1" ht="13.8">
      <c r="A437" s="91"/>
      <c r="B437" s="91"/>
      <c r="C437" s="91"/>
      <c r="D437" s="91"/>
      <c r="E437" s="91"/>
      <c r="F437" s="91"/>
      <c r="G437" s="91"/>
      <c r="H437" s="91"/>
      <c r="I437" s="91"/>
      <c r="J437" s="91"/>
      <c r="K437" s="91"/>
      <c r="L437" s="91"/>
      <c r="M437" s="91"/>
      <c r="N437" s="91"/>
      <c r="O437" s="91"/>
      <c r="P437" s="91"/>
      <c r="Q437" s="91"/>
      <c r="R437" s="247"/>
      <c r="S437" s="247"/>
      <c r="T437" s="247"/>
      <c r="U437" s="247"/>
      <c r="V437" s="247"/>
      <c r="W437" s="247"/>
      <c r="X437" s="91"/>
      <c r="Y437" s="91"/>
      <c r="Z437" s="91"/>
      <c r="AA437" s="309"/>
      <c r="AB437" s="309"/>
      <c r="AC437" s="309"/>
      <c r="AD437" s="309"/>
      <c r="AE437" s="91"/>
      <c r="AF437" s="91"/>
      <c r="AG437" s="91"/>
      <c r="AH437" s="91"/>
      <c r="AI437" s="91"/>
      <c r="AJ437" s="91"/>
      <c r="AK437" s="91"/>
      <c r="AL437" s="91"/>
      <c r="AM437" s="91"/>
      <c r="AN437" s="91"/>
      <c r="AO437" s="91"/>
      <c r="AP437" s="91"/>
      <c r="AQ437" s="91"/>
      <c r="AR437" s="91"/>
      <c r="AS437" s="91"/>
      <c r="AT437" s="91"/>
      <c r="AU437" s="91"/>
      <c r="AV437" s="91"/>
      <c r="AW437" s="91"/>
      <c r="AX437" s="91"/>
      <c r="AY437" s="91"/>
      <c r="AZ437" s="91"/>
      <c r="BA437" s="91"/>
      <c r="BB437" s="91"/>
      <c r="BC437" s="91"/>
      <c r="BD437" s="91"/>
    </row>
    <row r="438" spans="1:56" s="92" customFormat="1" ht="13.8">
      <c r="A438" s="91"/>
      <c r="B438" s="91"/>
      <c r="C438" s="91"/>
      <c r="D438" s="91"/>
      <c r="E438" s="91"/>
      <c r="F438" s="91"/>
      <c r="G438" s="91"/>
      <c r="H438" s="91"/>
      <c r="I438" s="91"/>
      <c r="J438" s="91"/>
      <c r="K438" s="91"/>
      <c r="L438" s="91"/>
      <c r="M438" s="91"/>
      <c r="N438" s="91"/>
      <c r="O438" s="91"/>
      <c r="P438" s="91"/>
      <c r="Q438" s="91"/>
      <c r="R438" s="247"/>
      <c r="S438" s="247"/>
      <c r="T438" s="247"/>
      <c r="U438" s="247"/>
      <c r="V438" s="247"/>
      <c r="W438" s="247"/>
      <c r="X438" s="91"/>
      <c r="Y438" s="91"/>
      <c r="Z438" s="91"/>
      <c r="AA438" s="309"/>
      <c r="AB438" s="309"/>
      <c r="AC438" s="309"/>
      <c r="AD438" s="309"/>
      <c r="AE438" s="91"/>
      <c r="AF438" s="91"/>
      <c r="AG438" s="91"/>
      <c r="AH438" s="91"/>
      <c r="AI438" s="91"/>
      <c r="AJ438" s="91"/>
      <c r="AK438" s="91"/>
      <c r="AL438" s="91"/>
      <c r="AM438" s="91"/>
      <c r="AN438" s="91"/>
      <c r="AO438" s="91"/>
      <c r="AP438" s="91"/>
      <c r="AQ438" s="91"/>
      <c r="AR438" s="91"/>
      <c r="AS438" s="91"/>
      <c r="AT438" s="91"/>
      <c r="AU438" s="91"/>
      <c r="AV438" s="91"/>
      <c r="AW438" s="91"/>
      <c r="AX438" s="91"/>
      <c r="AY438" s="91"/>
      <c r="AZ438" s="91"/>
      <c r="BA438" s="91"/>
      <c r="BB438" s="91"/>
      <c r="BC438" s="91"/>
      <c r="BD438" s="91"/>
    </row>
    <row r="439" spans="1:56" s="92" customFormat="1" ht="13.8">
      <c r="A439" s="91"/>
      <c r="B439" s="91"/>
      <c r="C439" s="91"/>
      <c r="D439" s="91"/>
      <c r="E439" s="91"/>
      <c r="F439" s="91"/>
      <c r="G439" s="91"/>
      <c r="H439" s="91"/>
      <c r="I439" s="91"/>
      <c r="J439" s="91"/>
      <c r="K439" s="91"/>
      <c r="L439" s="91"/>
      <c r="M439" s="91"/>
      <c r="N439" s="91"/>
      <c r="O439" s="91"/>
      <c r="P439" s="91"/>
      <c r="Q439" s="91"/>
      <c r="R439" s="247"/>
      <c r="S439" s="247"/>
      <c r="T439" s="247"/>
      <c r="U439" s="247"/>
      <c r="V439" s="247"/>
      <c r="W439" s="247"/>
      <c r="X439" s="91"/>
      <c r="Y439" s="91"/>
      <c r="Z439" s="91"/>
      <c r="AA439" s="309"/>
      <c r="AB439" s="309"/>
      <c r="AC439" s="309"/>
      <c r="AD439" s="309"/>
      <c r="AE439" s="91"/>
      <c r="AF439" s="91"/>
      <c r="AG439" s="91"/>
      <c r="AH439" s="91"/>
      <c r="AI439" s="91"/>
      <c r="AJ439" s="91"/>
      <c r="AK439" s="91"/>
      <c r="AL439" s="91"/>
      <c r="AM439" s="91"/>
      <c r="AN439" s="91"/>
      <c r="AO439" s="91"/>
      <c r="AP439" s="91"/>
      <c r="AQ439" s="91"/>
      <c r="AR439" s="91"/>
      <c r="AS439" s="91"/>
      <c r="AT439" s="91"/>
      <c r="AU439" s="91"/>
      <c r="AV439" s="91"/>
      <c r="AW439" s="91"/>
      <c r="AX439" s="91"/>
      <c r="AY439" s="91"/>
      <c r="AZ439" s="91"/>
      <c r="BA439" s="91"/>
      <c r="BB439" s="91"/>
      <c r="BC439" s="91"/>
      <c r="BD439" s="91"/>
    </row>
    <row r="440" spans="1:56" s="92" customFormat="1" ht="13.8">
      <c r="A440" s="91"/>
      <c r="B440" s="91"/>
      <c r="C440" s="91"/>
      <c r="D440" s="91"/>
      <c r="E440" s="91"/>
      <c r="F440" s="91"/>
      <c r="G440" s="91"/>
      <c r="H440" s="91"/>
      <c r="I440" s="91"/>
      <c r="J440" s="91"/>
      <c r="K440" s="91"/>
      <c r="L440" s="91"/>
      <c r="M440" s="91"/>
      <c r="N440" s="91"/>
      <c r="O440" s="91"/>
      <c r="P440" s="91"/>
      <c r="Q440" s="91"/>
      <c r="R440" s="247"/>
      <c r="S440" s="247"/>
      <c r="T440" s="247"/>
      <c r="U440" s="247"/>
      <c r="V440" s="247"/>
      <c r="W440" s="247"/>
      <c r="X440" s="91"/>
      <c r="Y440" s="91"/>
      <c r="Z440" s="91"/>
      <c r="AA440" s="309"/>
      <c r="AB440" s="309"/>
      <c r="AC440" s="309"/>
      <c r="AD440" s="309"/>
      <c r="AE440" s="91"/>
      <c r="AF440" s="91"/>
      <c r="AG440" s="91"/>
      <c r="AH440" s="91"/>
      <c r="AI440" s="91"/>
      <c r="AJ440" s="91"/>
      <c r="AK440" s="91"/>
      <c r="AL440" s="91"/>
      <c r="AM440" s="91"/>
      <c r="AN440" s="91"/>
      <c r="AO440" s="91"/>
      <c r="AP440" s="91"/>
      <c r="AQ440" s="91"/>
      <c r="AR440" s="91"/>
      <c r="AS440" s="91"/>
      <c r="AT440" s="91"/>
      <c r="AU440" s="91"/>
      <c r="AV440" s="91"/>
      <c r="AW440" s="91"/>
      <c r="AX440" s="91"/>
      <c r="AY440" s="91"/>
      <c r="AZ440" s="91"/>
      <c r="BA440" s="91"/>
      <c r="BB440" s="91"/>
      <c r="BC440" s="91"/>
      <c r="BD440" s="91"/>
    </row>
    <row r="441" spans="1:56" s="92" customFormat="1" ht="13.8">
      <c r="A441" s="91"/>
      <c r="B441" s="91"/>
      <c r="C441" s="91"/>
      <c r="D441" s="91"/>
      <c r="E441" s="91"/>
      <c r="F441" s="91"/>
      <c r="G441" s="91"/>
      <c r="H441" s="91"/>
      <c r="I441" s="91"/>
      <c r="J441" s="91"/>
      <c r="K441" s="91"/>
      <c r="L441" s="91"/>
      <c r="M441" s="91"/>
      <c r="N441" s="91"/>
      <c r="O441" s="91"/>
      <c r="P441" s="91"/>
      <c r="Q441" s="91"/>
      <c r="R441" s="247"/>
      <c r="S441" s="247"/>
      <c r="T441" s="247"/>
      <c r="U441" s="247"/>
      <c r="V441" s="247"/>
      <c r="W441" s="247"/>
      <c r="X441" s="91"/>
      <c r="Y441" s="91"/>
      <c r="Z441" s="91"/>
      <c r="AA441" s="309"/>
      <c r="AB441" s="309"/>
      <c r="AC441" s="309"/>
      <c r="AD441" s="309"/>
      <c r="AE441" s="91"/>
      <c r="AF441" s="91"/>
      <c r="AG441" s="91"/>
      <c r="AH441" s="91"/>
      <c r="AI441" s="91"/>
      <c r="AJ441" s="91"/>
      <c r="AK441" s="91"/>
      <c r="AL441" s="91"/>
      <c r="AM441" s="91"/>
      <c r="AN441" s="91"/>
      <c r="AO441" s="91"/>
      <c r="AP441" s="91"/>
      <c r="AQ441" s="91"/>
      <c r="AR441" s="91"/>
      <c r="AS441" s="91"/>
      <c r="AT441" s="91"/>
      <c r="AU441" s="91"/>
      <c r="AV441" s="91"/>
      <c r="AW441" s="91"/>
      <c r="AX441" s="91"/>
      <c r="AY441" s="91"/>
      <c r="AZ441" s="91"/>
      <c r="BA441" s="91"/>
      <c r="BB441" s="91"/>
      <c r="BC441" s="91"/>
      <c r="BD441" s="91"/>
    </row>
    <row r="442" spans="1:56" s="92" customFormat="1" ht="13.8">
      <c r="A442" s="91"/>
      <c r="B442" s="91"/>
      <c r="C442" s="91"/>
      <c r="D442" s="91"/>
      <c r="E442" s="91"/>
      <c r="F442" s="91"/>
      <c r="G442" s="91"/>
      <c r="H442" s="91"/>
      <c r="I442" s="91"/>
      <c r="J442" s="91"/>
      <c r="K442" s="91"/>
      <c r="L442" s="91"/>
      <c r="M442" s="91"/>
      <c r="N442" s="91"/>
      <c r="O442" s="91"/>
      <c r="P442" s="91"/>
      <c r="Q442" s="91"/>
      <c r="R442" s="247"/>
      <c r="S442" s="247"/>
      <c r="T442" s="247"/>
      <c r="U442" s="247"/>
      <c r="V442" s="247"/>
      <c r="W442" s="247"/>
      <c r="X442" s="91"/>
      <c r="Y442" s="91"/>
      <c r="Z442" s="91"/>
      <c r="AA442" s="309"/>
      <c r="AB442" s="309"/>
      <c r="AC442" s="309"/>
      <c r="AD442" s="309"/>
      <c r="AE442" s="91"/>
      <c r="AF442" s="91"/>
      <c r="AG442" s="91"/>
      <c r="AH442" s="91"/>
      <c r="AI442" s="91"/>
      <c r="AJ442" s="91"/>
      <c r="AK442" s="91"/>
      <c r="AL442" s="91"/>
      <c r="AM442" s="91"/>
      <c r="AN442" s="91"/>
      <c r="AO442" s="91"/>
      <c r="AP442" s="91"/>
      <c r="AQ442" s="91"/>
      <c r="AR442" s="91"/>
      <c r="AS442" s="91"/>
      <c r="AT442" s="91"/>
      <c r="AU442" s="91"/>
      <c r="AV442" s="91"/>
      <c r="AW442" s="91"/>
      <c r="AX442" s="91"/>
      <c r="AY442" s="91"/>
      <c r="AZ442" s="91"/>
      <c r="BA442" s="91"/>
      <c r="BB442" s="91"/>
      <c r="BC442" s="91"/>
      <c r="BD442" s="91"/>
    </row>
    <row r="443" spans="1:56" s="92" customFormat="1" ht="13.8">
      <c r="A443" s="91"/>
      <c r="B443" s="91"/>
      <c r="C443" s="91"/>
      <c r="D443" s="91"/>
      <c r="E443" s="91"/>
      <c r="F443" s="91"/>
      <c r="G443" s="91"/>
      <c r="H443" s="91"/>
      <c r="I443" s="91"/>
      <c r="J443" s="91"/>
      <c r="K443" s="91"/>
      <c r="L443" s="91"/>
      <c r="M443" s="91"/>
      <c r="N443" s="91"/>
      <c r="O443" s="91"/>
      <c r="P443" s="91"/>
      <c r="Q443" s="91"/>
      <c r="R443" s="247"/>
      <c r="S443" s="247"/>
      <c r="T443" s="247"/>
      <c r="U443" s="247"/>
      <c r="V443" s="247"/>
      <c r="W443" s="247"/>
      <c r="X443" s="91"/>
      <c r="Y443" s="91"/>
      <c r="Z443" s="91"/>
      <c r="AA443" s="309"/>
      <c r="AB443" s="309"/>
      <c r="AC443" s="309"/>
      <c r="AD443" s="309"/>
      <c r="AE443" s="91"/>
      <c r="AF443" s="91"/>
      <c r="AG443" s="91"/>
      <c r="AH443" s="91"/>
      <c r="AI443" s="91"/>
      <c r="AJ443" s="91"/>
      <c r="AK443" s="91"/>
      <c r="AL443" s="91"/>
      <c r="AM443" s="91"/>
      <c r="AN443" s="91"/>
      <c r="AO443" s="91"/>
      <c r="AP443" s="91"/>
      <c r="AQ443" s="91"/>
      <c r="AR443" s="91"/>
      <c r="AS443" s="91"/>
      <c r="AT443" s="91"/>
      <c r="AU443" s="91"/>
      <c r="AV443" s="91"/>
      <c r="AW443" s="91"/>
      <c r="AX443" s="91"/>
      <c r="AY443" s="91"/>
      <c r="AZ443" s="91"/>
      <c r="BA443" s="91"/>
      <c r="BB443" s="91"/>
      <c r="BC443" s="91"/>
      <c r="BD443" s="91"/>
    </row>
    <row r="444" spans="1:56" s="92" customFormat="1" ht="13.8">
      <c r="A444" s="91"/>
      <c r="B444" s="91"/>
      <c r="C444" s="91"/>
      <c r="D444" s="91"/>
      <c r="E444" s="91"/>
      <c r="F444" s="91"/>
      <c r="G444" s="91"/>
      <c r="H444" s="91"/>
      <c r="I444" s="91"/>
      <c r="J444" s="91"/>
      <c r="K444" s="91"/>
      <c r="L444" s="91"/>
      <c r="M444" s="91"/>
      <c r="N444" s="91"/>
      <c r="O444" s="91"/>
      <c r="P444" s="91"/>
      <c r="Q444" s="91"/>
      <c r="R444" s="247"/>
      <c r="S444" s="247"/>
      <c r="T444" s="247"/>
      <c r="U444" s="247"/>
      <c r="V444" s="247"/>
      <c r="W444" s="247"/>
      <c r="X444" s="91"/>
      <c r="Y444" s="91"/>
      <c r="Z444" s="91"/>
      <c r="AA444" s="309"/>
      <c r="AB444" s="309"/>
      <c r="AC444" s="309"/>
      <c r="AD444" s="309"/>
      <c r="AE444" s="91"/>
      <c r="AF444" s="91"/>
      <c r="AG444" s="91"/>
      <c r="AH444" s="91"/>
      <c r="AI444" s="91"/>
      <c r="AJ444" s="91"/>
      <c r="AK444" s="91"/>
      <c r="AL444" s="91"/>
      <c r="AM444" s="91"/>
      <c r="AN444" s="91"/>
      <c r="AO444" s="91"/>
      <c r="AP444" s="91"/>
      <c r="AQ444" s="91"/>
      <c r="AR444" s="91"/>
      <c r="AS444" s="91"/>
      <c r="AT444" s="91"/>
      <c r="AU444" s="91"/>
      <c r="AV444" s="91"/>
      <c r="AW444" s="91"/>
      <c r="AX444" s="91"/>
      <c r="AY444" s="91"/>
      <c r="AZ444" s="91"/>
      <c r="BA444" s="91"/>
      <c r="BB444" s="91"/>
      <c r="BC444" s="91"/>
      <c r="BD444" s="91"/>
    </row>
    <row r="445" spans="1:56" s="92" customFormat="1" ht="13.8">
      <c r="A445" s="91"/>
      <c r="B445" s="91"/>
      <c r="C445" s="91"/>
      <c r="D445" s="91"/>
      <c r="E445" s="91"/>
      <c r="F445" s="91"/>
      <c r="G445" s="91"/>
      <c r="H445" s="91"/>
      <c r="I445" s="91"/>
      <c r="J445" s="91"/>
      <c r="K445" s="91"/>
      <c r="L445" s="91"/>
      <c r="M445" s="91"/>
      <c r="N445" s="91"/>
      <c r="O445" s="91"/>
      <c r="P445" s="91"/>
      <c r="Q445" s="91"/>
      <c r="R445" s="247"/>
      <c r="S445" s="247"/>
      <c r="T445" s="247"/>
      <c r="U445" s="247"/>
      <c r="V445" s="247"/>
      <c r="W445" s="247"/>
      <c r="X445" s="91"/>
      <c r="Y445" s="91"/>
      <c r="Z445" s="91"/>
      <c r="AA445" s="309"/>
      <c r="AB445" s="309"/>
      <c r="AC445" s="309"/>
      <c r="AD445" s="309"/>
      <c r="AE445" s="91"/>
      <c r="AF445" s="91"/>
      <c r="AG445" s="91"/>
      <c r="AH445" s="91"/>
      <c r="AI445" s="91"/>
      <c r="AJ445" s="91"/>
      <c r="AK445" s="91"/>
      <c r="AL445" s="91"/>
      <c r="AM445" s="91"/>
      <c r="AN445" s="91"/>
      <c r="AO445" s="91"/>
      <c r="AP445" s="91"/>
      <c r="AQ445" s="91"/>
      <c r="AR445" s="91"/>
      <c r="AS445" s="91"/>
      <c r="AT445" s="91"/>
      <c r="AU445" s="91"/>
      <c r="AV445" s="91"/>
      <c r="AW445" s="91"/>
      <c r="AX445" s="91"/>
      <c r="AY445" s="91"/>
      <c r="AZ445" s="91"/>
      <c r="BA445" s="91"/>
      <c r="BB445" s="91"/>
      <c r="BC445" s="91"/>
      <c r="BD445" s="91"/>
    </row>
  </sheetData>
  <mergeCells count="10">
    <mergeCell ref="A5:W5"/>
    <mergeCell ref="A6:X6"/>
    <mergeCell ref="A7:Q7"/>
    <mergeCell ref="R7:X7"/>
    <mergeCell ref="I66:P66"/>
    <mergeCell ref="T66:V66"/>
    <mergeCell ref="I64:P64"/>
    <mergeCell ref="C64:H64"/>
    <mergeCell ref="I65:P65"/>
    <mergeCell ref="T65:V65"/>
  </mergeCells>
  <conditionalFormatting sqref="R13:X17 R20:X22 R24:X24 R23 R27:X29 R31:X33 R30 R36:X40 R42:X62 R41 R34:R35 R25:R26 T18:X19 T23:X23 T25:X26 T30:X30 T34:X35 T41:X41">
    <cfRule type="cellIs" dxfId="42" priority="45" operator="equal">
      <formula>0</formula>
    </cfRule>
  </conditionalFormatting>
  <conditionalFormatting sqref="T16:T18 T20:T30 U18:V18 T19:W19 U23:V23 U25:V26 U30:V30">
    <cfRule type="cellIs" dxfId="41" priority="44" operator="equal">
      <formula>0</formula>
    </cfRule>
  </conditionalFormatting>
  <conditionalFormatting sqref="T27:T33 U30:V30">
    <cfRule type="cellIs" dxfId="40" priority="43" operator="equal">
      <formula>0</formula>
    </cfRule>
  </conditionalFormatting>
  <conditionalFormatting sqref="T37:T45 U41:V41">
    <cfRule type="cellIs" dxfId="39" priority="42" operator="equal">
      <formula>0</formula>
    </cfRule>
  </conditionalFormatting>
  <conditionalFormatting sqref="W16:W30">
    <cfRule type="cellIs" dxfId="38" priority="41" operator="equal">
      <formula>0</formula>
    </cfRule>
  </conditionalFormatting>
  <conditionalFormatting sqref="W27:W33">
    <cfRule type="cellIs" dxfId="37" priority="40" operator="equal">
      <formula>0</formula>
    </cfRule>
  </conditionalFormatting>
  <conditionalFormatting sqref="W37:W45">
    <cfRule type="cellIs" dxfId="36" priority="39" operator="equal">
      <formula>0</formula>
    </cfRule>
  </conditionalFormatting>
  <conditionalFormatting sqref="T32">
    <cfRule type="cellIs" dxfId="35" priority="38" operator="equal">
      <formula>0</formula>
    </cfRule>
  </conditionalFormatting>
  <conditionalFormatting sqref="T34:T36 U34:V35">
    <cfRule type="cellIs" dxfId="34" priority="37" operator="equal">
      <formula>0</formula>
    </cfRule>
  </conditionalFormatting>
  <conditionalFormatting sqref="T38">
    <cfRule type="cellIs" dxfId="33" priority="36" operator="equal">
      <formula>0</formula>
    </cfRule>
  </conditionalFormatting>
  <conditionalFormatting sqref="T40:T41 U41:V41">
    <cfRule type="cellIs" dxfId="32" priority="35" operator="equal">
      <formula>0</formula>
    </cfRule>
  </conditionalFormatting>
  <conditionalFormatting sqref="T43">
    <cfRule type="cellIs" dxfId="31" priority="34" operator="equal">
      <formula>0</formula>
    </cfRule>
  </conditionalFormatting>
  <conditionalFormatting sqref="T45:T48">
    <cfRule type="cellIs" dxfId="30" priority="33" operator="equal">
      <formula>0</formula>
    </cfRule>
  </conditionalFormatting>
  <conditionalFormatting sqref="T50">
    <cfRule type="cellIs" dxfId="29" priority="32" operator="equal">
      <formula>0</formula>
    </cfRule>
  </conditionalFormatting>
  <conditionalFormatting sqref="T52">
    <cfRule type="cellIs" dxfId="28" priority="31" operator="equal">
      <formula>0</formula>
    </cfRule>
  </conditionalFormatting>
  <conditionalFormatting sqref="T54">
    <cfRule type="cellIs" dxfId="27" priority="30" operator="equal">
      <formula>0</formula>
    </cfRule>
  </conditionalFormatting>
  <conditionalFormatting sqref="T56">
    <cfRule type="cellIs" dxfId="26" priority="29" operator="equal">
      <formula>0</formula>
    </cfRule>
  </conditionalFormatting>
  <conditionalFormatting sqref="T58">
    <cfRule type="cellIs" dxfId="25" priority="28" operator="equal">
      <formula>0</formula>
    </cfRule>
  </conditionalFormatting>
  <conditionalFormatting sqref="T61:T62">
    <cfRule type="cellIs" dxfId="24" priority="27" operator="equal">
      <formula>0</formula>
    </cfRule>
  </conditionalFormatting>
  <conditionalFormatting sqref="W32">
    <cfRule type="cellIs" dxfId="23" priority="26" operator="equal">
      <formula>0</formula>
    </cfRule>
  </conditionalFormatting>
  <conditionalFormatting sqref="W34:W36">
    <cfRule type="cellIs" dxfId="22" priority="25" operator="equal">
      <formula>0</formula>
    </cfRule>
  </conditionalFormatting>
  <conditionalFormatting sqref="W38">
    <cfRule type="cellIs" dxfId="21" priority="24" operator="equal">
      <formula>0</formula>
    </cfRule>
  </conditionalFormatting>
  <conditionalFormatting sqref="W40:W41">
    <cfRule type="cellIs" dxfId="20" priority="23" operator="equal">
      <formula>0</formula>
    </cfRule>
  </conditionalFormatting>
  <conditionalFormatting sqref="W43">
    <cfRule type="cellIs" dxfId="19" priority="22" operator="equal">
      <formula>0</formula>
    </cfRule>
  </conditionalFormatting>
  <conditionalFormatting sqref="W45:W48">
    <cfRule type="cellIs" dxfId="18" priority="21" operator="equal">
      <formula>0</formula>
    </cfRule>
  </conditionalFormatting>
  <conditionalFormatting sqref="W50">
    <cfRule type="cellIs" dxfId="17" priority="20" operator="equal">
      <formula>0</formula>
    </cfRule>
  </conditionalFormatting>
  <conditionalFormatting sqref="W52">
    <cfRule type="cellIs" dxfId="16" priority="19" operator="equal">
      <formula>0</formula>
    </cfRule>
  </conditionalFormatting>
  <conditionalFormatting sqref="W54">
    <cfRule type="cellIs" dxfId="15" priority="18" operator="equal">
      <formula>0</formula>
    </cfRule>
  </conditionalFormatting>
  <conditionalFormatting sqref="W56">
    <cfRule type="cellIs" dxfId="14" priority="17" operator="equal">
      <formula>0</formula>
    </cfRule>
  </conditionalFormatting>
  <conditionalFormatting sqref="W58">
    <cfRule type="cellIs" dxfId="13" priority="16" operator="equal">
      <formula>0</formula>
    </cfRule>
  </conditionalFormatting>
  <conditionalFormatting sqref="W61:W62">
    <cfRule type="cellIs" dxfId="12" priority="15" operator="equal">
      <formula>0</formula>
    </cfRule>
  </conditionalFormatting>
  <conditionalFormatting sqref="T38">
    <cfRule type="cellIs" dxfId="11" priority="14" operator="equal">
      <formula>0</formula>
    </cfRule>
  </conditionalFormatting>
  <conditionalFormatting sqref="W38">
    <cfRule type="cellIs" dxfId="10" priority="13" operator="equal">
      <formula>0</formula>
    </cfRule>
  </conditionalFormatting>
  <conditionalFormatting sqref="R18:S19">
    <cfRule type="cellIs" dxfId="9" priority="12" operator="equal">
      <formula>0</formula>
    </cfRule>
  </conditionalFormatting>
  <conditionalFormatting sqref="Q64:Q65">
    <cfRule type="cellIs" dxfId="8" priority="8" operator="equal">
      <formula>0</formula>
    </cfRule>
  </conditionalFormatting>
  <conditionalFormatting sqref="V64">
    <cfRule type="cellIs" dxfId="7" priority="9" operator="equal">
      <formula>0</formula>
    </cfRule>
  </conditionalFormatting>
  <conditionalFormatting sqref="S23">
    <cfRule type="cellIs" dxfId="6" priority="7" operator="equal">
      <formula>0</formula>
    </cfRule>
  </conditionalFormatting>
  <conditionalFormatting sqref="S26">
    <cfRule type="cellIs" dxfId="5" priority="6" operator="equal">
      <formula>0</formula>
    </cfRule>
  </conditionalFormatting>
  <conditionalFormatting sqref="S30">
    <cfRule type="cellIs" dxfId="4" priority="5" operator="equal">
      <formula>0</formula>
    </cfRule>
  </conditionalFormatting>
  <conditionalFormatting sqref="S34">
    <cfRule type="cellIs" dxfId="3" priority="4" operator="equal">
      <formula>0</formula>
    </cfRule>
  </conditionalFormatting>
  <conditionalFormatting sqref="S41">
    <cfRule type="cellIs" dxfId="2" priority="3" operator="equal">
      <formula>0</formula>
    </cfRule>
  </conditionalFormatting>
  <conditionalFormatting sqref="S35">
    <cfRule type="cellIs" dxfId="1" priority="2" operator="equal">
      <formula>0</formula>
    </cfRule>
  </conditionalFormatting>
  <conditionalFormatting sqref="S25">
    <cfRule type="cellIs" dxfId="0" priority="1" operator="equal">
      <formula>0</formula>
    </cfRule>
  </conditionalFormatting>
  <pageMargins left="0.11811023622047245" right="0" top="0.9055118110236221" bottom="0.62" header="0.35433070866141736" footer="0.2"/>
  <pageSetup scale="95" orientation="landscape" r:id="rId1"/>
  <headerFooter alignWithMargins="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T206"/>
  <sheetViews>
    <sheetView showGridLines="0" view="pageBreakPreview" zoomScale="85" zoomScaleNormal="100" zoomScaleSheetLayoutView="85" zoomScalePageLayoutView="130" workbookViewId="0">
      <selection activeCell="H196" sqref="H1:T1048576"/>
    </sheetView>
  </sheetViews>
  <sheetFormatPr baseColWidth="10" defaultColWidth="11.44140625" defaultRowHeight="14.4"/>
  <cols>
    <col min="1" max="1" width="13" style="22" customWidth="1"/>
    <col min="2" max="2" width="43" style="22" customWidth="1"/>
    <col min="3" max="3" width="15.33203125" style="237" customWidth="1"/>
    <col min="4" max="6" width="20.6640625" style="231" customWidth="1"/>
    <col min="7" max="7" width="49.33203125" style="224" customWidth="1"/>
    <col min="8" max="9" width="11.44140625" style="22" hidden="1" customWidth="1"/>
    <col min="10" max="10" width="2.5546875" style="22" hidden="1" customWidth="1"/>
    <col min="11" max="11" width="11.44140625" style="22" hidden="1" customWidth="1"/>
    <col min="12" max="14" width="19.44140625" style="231" hidden="1" customWidth="1"/>
    <col min="15" max="15" width="13.88671875" style="22" hidden="1" customWidth="1"/>
    <col min="16" max="20" width="11.44140625" style="22" hidden="1" customWidth="1"/>
    <col min="21" max="21" width="11.44140625" style="22" customWidth="1"/>
    <col min="22" max="16384" width="11.44140625" style="22"/>
  </cols>
  <sheetData>
    <row r="1" spans="1:15" s="18" customFormat="1" ht="32.25" customHeight="1">
      <c r="A1" s="350" t="s">
        <v>258</v>
      </c>
      <c r="B1" s="351"/>
      <c r="C1" s="351"/>
      <c r="D1" s="351"/>
      <c r="E1" s="351"/>
      <c r="F1" s="351"/>
      <c r="G1" s="352"/>
      <c r="L1" s="311"/>
      <c r="M1" s="311"/>
      <c r="N1" s="311"/>
    </row>
    <row r="2" spans="1:15" s="20" customFormat="1" ht="7.95" customHeight="1">
      <c r="A2" s="19"/>
      <c r="B2" s="19"/>
      <c r="C2" s="232"/>
      <c r="D2" s="226"/>
      <c r="E2" s="226"/>
      <c r="F2" s="226"/>
      <c r="G2" s="220"/>
      <c r="L2" s="312"/>
      <c r="M2" s="312"/>
      <c r="N2" s="312"/>
    </row>
    <row r="3" spans="1:15" s="20" customFormat="1" ht="19.2" customHeight="1">
      <c r="A3" s="353" t="s">
        <v>390</v>
      </c>
      <c r="B3" s="354"/>
      <c r="C3" s="354"/>
      <c r="D3" s="354"/>
      <c r="E3" s="354"/>
      <c r="F3" s="354"/>
      <c r="G3" s="355"/>
      <c r="L3" s="312"/>
      <c r="M3" s="312"/>
      <c r="N3" s="312"/>
    </row>
    <row r="4" spans="1:15" s="18" customFormat="1" ht="4.95" customHeight="1">
      <c r="A4" s="21"/>
      <c r="B4" s="21"/>
      <c r="C4" s="233"/>
      <c r="D4" s="227"/>
      <c r="E4" s="227"/>
      <c r="F4" s="227"/>
      <c r="G4" s="221"/>
      <c r="L4" s="311"/>
      <c r="M4" s="311"/>
      <c r="N4" s="311"/>
    </row>
    <row r="5" spans="1:15" ht="31.95" customHeight="1">
      <c r="A5" s="356" t="s">
        <v>47</v>
      </c>
      <c r="B5" s="356" t="s">
        <v>48</v>
      </c>
      <c r="C5" s="357" t="s">
        <v>49</v>
      </c>
      <c r="D5" s="359" t="s">
        <v>50</v>
      </c>
      <c r="E5" s="360"/>
      <c r="F5" s="360"/>
      <c r="G5" s="361" t="s">
        <v>51</v>
      </c>
    </row>
    <row r="6" spans="1:15" ht="19.95" customHeight="1">
      <c r="A6" s="356"/>
      <c r="B6" s="356"/>
      <c r="C6" s="358"/>
      <c r="D6" s="238" t="s">
        <v>27</v>
      </c>
      <c r="E6" s="238" t="s">
        <v>28</v>
      </c>
      <c r="F6" s="239" t="s">
        <v>52</v>
      </c>
      <c r="G6" s="362"/>
      <c r="K6" s="22" t="s">
        <v>817</v>
      </c>
      <c r="L6" s="231" t="s">
        <v>825</v>
      </c>
      <c r="M6" s="231" t="s">
        <v>826</v>
      </c>
      <c r="N6" s="231" t="s">
        <v>874</v>
      </c>
    </row>
    <row r="7" spans="1:15" ht="86.4">
      <c r="A7" s="219" t="s">
        <v>391</v>
      </c>
      <c r="B7" s="219" t="s">
        <v>392</v>
      </c>
      <c r="C7" s="234">
        <v>1</v>
      </c>
      <c r="D7" s="228">
        <f>+L7</f>
        <v>16560000</v>
      </c>
      <c r="E7" s="228">
        <f t="shared" ref="E7:F7" si="0">+M7</f>
        <v>15786717.459999999</v>
      </c>
      <c r="F7" s="228">
        <f t="shared" si="0"/>
        <v>15786717.459999999</v>
      </c>
      <c r="G7" s="222" t="s">
        <v>393</v>
      </c>
      <c r="K7" s="22" t="s">
        <v>391</v>
      </c>
      <c r="L7" s="231">
        <v>16560000</v>
      </c>
      <c r="M7" s="231">
        <v>15786717.459999999</v>
      </c>
      <c r="N7" s="231">
        <v>15786717.459999999</v>
      </c>
      <c r="O7" s="22" t="b">
        <f>+A7=K7</f>
        <v>1</v>
      </c>
    </row>
    <row r="8" spans="1:15" ht="140.4">
      <c r="A8" s="219" t="s">
        <v>394</v>
      </c>
      <c r="B8" s="219" t="s">
        <v>395</v>
      </c>
      <c r="C8" s="234">
        <v>1</v>
      </c>
      <c r="D8" s="228">
        <f t="shared" ref="D8:D71" si="1">+L8</f>
        <v>0</v>
      </c>
      <c r="E8" s="228">
        <f t="shared" ref="E8:E71" si="2">+M8</f>
        <v>67462.819999999992</v>
      </c>
      <c r="F8" s="228">
        <f t="shared" ref="F8:F71" si="3">+N8</f>
        <v>67462.819999999992</v>
      </c>
      <c r="G8" s="222" t="s">
        <v>396</v>
      </c>
      <c r="K8" s="22" t="s">
        <v>394</v>
      </c>
      <c r="L8" s="231">
        <v>0</v>
      </c>
      <c r="M8" s="231">
        <v>67462.819999999992</v>
      </c>
      <c r="N8" s="231">
        <v>67462.819999999992</v>
      </c>
      <c r="O8" s="22" t="b">
        <f t="shared" ref="O8:O71" si="4">+A8=K8</f>
        <v>1</v>
      </c>
    </row>
    <row r="9" spans="1:15" ht="43.2">
      <c r="A9" s="219" t="s">
        <v>397</v>
      </c>
      <c r="B9" s="219" t="s">
        <v>398</v>
      </c>
      <c r="C9" s="234">
        <v>0</v>
      </c>
      <c r="D9" s="228">
        <f t="shared" si="1"/>
        <v>0</v>
      </c>
      <c r="E9" s="228">
        <f t="shared" si="2"/>
        <v>144292.4</v>
      </c>
      <c r="F9" s="228">
        <f t="shared" si="3"/>
        <v>144292.4</v>
      </c>
      <c r="G9" s="222" t="s">
        <v>399</v>
      </c>
      <c r="K9" s="22" t="s">
        <v>397</v>
      </c>
      <c r="L9" s="231">
        <v>0</v>
      </c>
      <c r="M9" s="231">
        <v>144292.4</v>
      </c>
      <c r="N9" s="231">
        <v>144292.4</v>
      </c>
      <c r="O9" s="22" t="b">
        <f t="shared" si="4"/>
        <v>1</v>
      </c>
    </row>
    <row r="10" spans="1:15" ht="43.2">
      <c r="A10" s="219" t="s">
        <v>400</v>
      </c>
      <c r="B10" s="219" t="s">
        <v>401</v>
      </c>
      <c r="C10" s="234">
        <v>0</v>
      </c>
      <c r="D10" s="228">
        <f t="shared" si="1"/>
        <v>0</v>
      </c>
      <c r="E10" s="228">
        <f t="shared" si="2"/>
        <v>143811</v>
      </c>
      <c r="F10" s="228">
        <f t="shared" si="3"/>
        <v>143811</v>
      </c>
      <c r="G10" s="222" t="s">
        <v>399</v>
      </c>
      <c r="K10" s="22" t="s">
        <v>400</v>
      </c>
      <c r="L10" s="231">
        <v>0</v>
      </c>
      <c r="M10" s="231">
        <v>143811</v>
      </c>
      <c r="N10" s="231">
        <v>143811</v>
      </c>
      <c r="O10" s="22" t="b">
        <f t="shared" si="4"/>
        <v>1</v>
      </c>
    </row>
    <row r="11" spans="1:15" ht="86.4">
      <c r="A11" s="219" t="s">
        <v>402</v>
      </c>
      <c r="B11" s="219" t="s">
        <v>403</v>
      </c>
      <c r="C11" s="234">
        <v>0</v>
      </c>
      <c r="D11" s="228">
        <f t="shared" si="1"/>
        <v>0</v>
      </c>
      <c r="E11" s="228">
        <f t="shared" si="2"/>
        <v>299976</v>
      </c>
      <c r="F11" s="228">
        <f t="shared" si="3"/>
        <v>299976</v>
      </c>
      <c r="G11" s="222" t="s">
        <v>404</v>
      </c>
      <c r="K11" s="22" t="s">
        <v>402</v>
      </c>
      <c r="L11" s="231">
        <v>0</v>
      </c>
      <c r="M11" s="231">
        <v>299976</v>
      </c>
      <c r="N11" s="231">
        <v>299976</v>
      </c>
      <c r="O11" s="22" t="b">
        <f t="shared" si="4"/>
        <v>1</v>
      </c>
    </row>
    <row r="12" spans="1:15" ht="75.599999999999994">
      <c r="A12" s="219" t="s">
        <v>405</v>
      </c>
      <c r="B12" s="219" t="s">
        <v>406</v>
      </c>
      <c r="C12" s="234">
        <v>0.8</v>
      </c>
      <c r="D12" s="228">
        <f t="shared" si="1"/>
        <v>0</v>
      </c>
      <c r="E12" s="228">
        <f t="shared" si="2"/>
        <v>1595952.84</v>
      </c>
      <c r="F12" s="228">
        <f t="shared" si="3"/>
        <v>1595952.84</v>
      </c>
      <c r="G12" s="222" t="s">
        <v>407</v>
      </c>
      <c r="K12" s="22" t="s">
        <v>405</v>
      </c>
      <c r="L12" s="231">
        <v>0</v>
      </c>
      <c r="M12" s="231">
        <v>1595952.84</v>
      </c>
      <c r="N12" s="231">
        <v>1595952.84</v>
      </c>
      <c r="O12" s="22" t="b">
        <f t="shared" si="4"/>
        <v>1</v>
      </c>
    </row>
    <row r="13" spans="1:15" ht="43.2">
      <c r="A13" s="219" t="s">
        <v>408</v>
      </c>
      <c r="B13" s="219" t="s">
        <v>409</v>
      </c>
      <c r="C13" s="234">
        <v>0</v>
      </c>
      <c r="D13" s="228">
        <f t="shared" si="1"/>
        <v>0</v>
      </c>
      <c r="E13" s="228">
        <f t="shared" si="2"/>
        <v>0</v>
      </c>
      <c r="F13" s="228">
        <f t="shared" si="3"/>
        <v>0</v>
      </c>
      <c r="G13" s="222" t="s">
        <v>399</v>
      </c>
      <c r="K13" s="22" t="s">
        <v>408</v>
      </c>
      <c r="L13" s="231">
        <v>0</v>
      </c>
      <c r="M13" s="231">
        <v>0</v>
      </c>
      <c r="N13" s="231">
        <v>0</v>
      </c>
      <c r="O13" s="22" t="b">
        <f t="shared" si="4"/>
        <v>1</v>
      </c>
    </row>
    <row r="14" spans="1:15">
      <c r="A14" s="219" t="s">
        <v>410</v>
      </c>
      <c r="B14" s="219" t="s">
        <v>411</v>
      </c>
      <c r="C14" s="234">
        <v>0.66738356321560699</v>
      </c>
      <c r="D14" s="228">
        <f t="shared" si="1"/>
        <v>90024788</v>
      </c>
      <c r="E14" s="228">
        <f t="shared" si="2"/>
        <v>1409194.49</v>
      </c>
      <c r="F14" s="228">
        <f t="shared" si="3"/>
        <v>940473.24</v>
      </c>
      <c r="G14" s="222" t="s">
        <v>412</v>
      </c>
      <c r="K14" s="22" t="s">
        <v>410</v>
      </c>
      <c r="L14" s="231">
        <v>90024788</v>
      </c>
      <c r="M14" s="231">
        <v>1409194.49</v>
      </c>
      <c r="N14" s="231">
        <v>940473.24</v>
      </c>
      <c r="O14" s="22" t="b">
        <f t="shared" si="4"/>
        <v>1</v>
      </c>
    </row>
    <row r="15" spans="1:15">
      <c r="A15" s="219" t="s">
        <v>413</v>
      </c>
      <c r="B15" s="219" t="s">
        <v>414</v>
      </c>
      <c r="C15" s="234">
        <v>0</v>
      </c>
      <c r="D15" s="228">
        <f t="shared" si="1"/>
        <v>87710757</v>
      </c>
      <c r="E15" s="228">
        <f t="shared" si="2"/>
        <v>0</v>
      </c>
      <c r="F15" s="228">
        <f t="shared" si="3"/>
        <v>0</v>
      </c>
      <c r="G15" s="222" t="s">
        <v>412</v>
      </c>
      <c r="K15" s="22" t="s">
        <v>413</v>
      </c>
      <c r="L15" s="231">
        <v>87710757</v>
      </c>
      <c r="M15" s="231">
        <v>0</v>
      </c>
      <c r="N15" s="231">
        <v>0</v>
      </c>
      <c r="O15" s="22" t="b">
        <f t="shared" si="4"/>
        <v>1</v>
      </c>
    </row>
    <row r="16" spans="1:15" ht="313.2">
      <c r="A16" s="219" t="s">
        <v>415</v>
      </c>
      <c r="B16" s="219" t="s">
        <v>416</v>
      </c>
      <c r="C16" s="234">
        <v>1</v>
      </c>
      <c r="D16" s="228">
        <f t="shared" si="1"/>
        <v>24992990</v>
      </c>
      <c r="E16" s="228">
        <f t="shared" si="2"/>
        <v>17928287.760000002</v>
      </c>
      <c r="F16" s="228">
        <f t="shared" si="3"/>
        <v>17928287.760000002</v>
      </c>
      <c r="G16" s="222" t="s">
        <v>417</v>
      </c>
      <c r="K16" s="22" t="s">
        <v>415</v>
      </c>
      <c r="L16" s="231">
        <v>24992990</v>
      </c>
      <c r="M16" s="231">
        <v>17928287.760000002</v>
      </c>
      <c r="N16" s="231">
        <v>17928287.760000002</v>
      </c>
      <c r="O16" s="22" t="b">
        <f t="shared" si="4"/>
        <v>1</v>
      </c>
    </row>
    <row r="17" spans="1:15" ht="129.6">
      <c r="A17" s="219" t="s">
        <v>418</v>
      </c>
      <c r="B17" s="219" t="s">
        <v>419</v>
      </c>
      <c r="C17" s="234">
        <v>1</v>
      </c>
      <c r="D17" s="228">
        <f t="shared" si="1"/>
        <v>46295700</v>
      </c>
      <c r="E17" s="228">
        <f t="shared" si="2"/>
        <v>12693651.060000001</v>
      </c>
      <c r="F17" s="228">
        <f t="shared" si="3"/>
        <v>12693651.060000001</v>
      </c>
      <c r="G17" s="222" t="s">
        <v>420</v>
      </c>
      <c r="K17" s="22" t="s">
        <v>418</v>
      </c>
      <c r="L17" s="231">
        <v>46295700</v>
      </c>
      <c r="M17" s="231">
        <v>12693651.060000001</v>
      </c>
      <c r="N17" s="231">
        <v>12693651.060000001</v>
      </c>
      <c r="O17" s="22" t="b">
        <f t="shared" si="4"/>
        <v>1</v>
      </c>
    </row>
    <row r="18" spans="1:15" ht="129.6">
      <c r="A18" s="219" t="s">
        <v>421</v>
      </c>
      <c r="B18" s="219" t="s">
        <v>422</v>
      </c>
      <c r="C18" s="234">
        <v>1</v>
      </c>
      <c r="D18" s="228">
        <f t="shared" si="1"/>
        <v>315230</v>
      </c>
      <c r="E18" s="228">
        <f t="shared" si="2"/>
        <v>315077.03999999998</v>
      </c>
      <c r="F18" s="228">
        <f t="shared" si="3"/>
        <v>315077.03999999998</v>
      </c>
      <c r="G18" s="222" t="s">
        <v>423</v>
      </c>
      <c r="K18" s="22" t="s">
        <v>421</v>
      </c>
      <c r="L18" s="231">
        <v>315230</v>
      </c>
      <c r="M18" s="231">
        <v>315077.03999999998</v>
      </c>
      <c r="N18" s="231">
        <v>315077.03999999998</v>
      </c>
      <c r="O18" s="22" t="b">
        <f t="shared" si="4"/>
        <v>1</v>
      </c>
    </row>
    <row r="19" spans="1:15" ht="194.4">
      <c r="A19" s="219" t="s">
        <v>424</v>
      </c>
      <c r="B19" s="219" t="s">
        <v>425</v>
      </c>
      <c r="C19" s="234">
        <v>1</v>
      </c>
      <c r="D19" s="228">
        <f t="shared" si="1"/>
        <v>2278928</v>
      </c>
      <c r="E19" s="228">
        <f t="shared" si="2"/>
        <v>2191965.75</v>
      </c>
      <c r="F19" s="228">
        <f t="shared" si="3"/>
        <v>2191965.75</v>
      </c>
      <c r="G19" s="222" t="s">
        <v>426</v>
      </c>
      <c r="K19" s="22" t="s">
        <v>424</v>
      </c>
      <c r="L19" s="231">
        <v>2278928</v>
      </c>
      <c r="M19" s="231">
        <v>2191965.75</v>
      </c>
      <c r="N19" s="231">
        <v>2191965.75</v>
      </c>
      <c r="O19" s="22" t="b">
        <f t="shared" si="4"/>
        <v>1</v>
      </c>
    </row>
    <row r="20" spans="1:15" ht="97.2">
      <c r="A20" s="219" t="s">
        <v>427</v>
      </c>
      <c r="B20" s="219" t="s">
        <v>428</v>
      </c>
      <c r="C20" s="234">
        <v>0</v>
      </c>
      <c r="D20" s="228">
        <f t="shared" si="1"/>
        <v>3411407</v>
      </c>
      <c r="E20" s="228">
        <f t="shared" si="2"/>
        <v>0</v>
      </c>
      <c r="F20" s="228">
        <f t="shared" si="3"/>
        <v>0</v>
      </c>
      <c r="G20" s="222" t="s">
        <v>429</v>
      </c>
      <c r="K20" s="22" t="s">
        <v>427</v>
      </c>
      <c r="L20" s="231">
        <v>3411407</v>
      </c>
      <c r="M20" s="231">
        <v>0</v>
      </c>
      <c r="N20" s="231">
        <v>0</v>
      </c>
      <c r="O20" s="22" t="b">
        <f t="shared" si="4"/>
        <v>1</v>
      </c>
    </row>
    <row r="21" spans="1:15" ht="43.2">
      <c r="A21" s="219" t="s">
        <v>430</v>
      </c>
      <c r="B21" s="219" t="s">
        <v>431</v>
      </c>
      <c r="C21" s="234">
        <v>0</v>
      </c>
      <c r="D21" s="228">
        <f t="shared" si="1"/>
        <v>635876</v>
      </c>
      <c r="E21" s="228">
        <f t="shared" si="2"/>
        <v>0</v>
      </c>
      <c r="F21" s="228">
        <f t="shared" si="3"/>
        <v>0</v>
      </c>
      <c r="G21" s="222" t="s">
        <v>432</v>
      </c>
      <c r="K21" s="22" t="s">
        <v>430</v>
      </c>
      <c r="L21" s="231">
        <v>635876</v>
      </c>
      <c r="M21" s="231">
        <v>0</v>
      </c>
      <c r="N21" s="231">
        <v>0</v>
      </c>
      <c r="O21" s="22" t="b">
        <f t="shared" si="4"/>
        <v>1</v>
      </c>
    </row>
    <row r="22" spans="1:15" ht="140.4">
      <c r="A22" s="219" t="s">
        <v>433</v>
      </c>
      <c r="B22" s="219" t="s">
        <v>434</v>
      </c>
      <c r="C22" s="234">
        <v>1</v>
      </c>
      <c r="D22" s="228">
        <f t="shared" si="1"/>
        <v>1685384</v>
      </c>
      <c r="E22" s="228">
        <f t="shared" si="2"/>
        <v>1302578.1599999999</v>
      </c>
      <c r="F22" s="228">
        <f t="shared" si="3"/>
        <v>1302578.1599999999</v>
      </c>
      <c r="G22" s="222" t="s">
        <v>435</v>
      </c>
      <c r="K22" s="22" t="s">
        <v>433</v>
      </c>
      <c r="L22" s="231">
        <v>1685384</v>
      </c>
      <c r="M22" s="231">
        <v>1302578.1599999999</v>
      </c>
      <c r="N22" s="231">
        <v>1302578.1599999999</v>
      </c>
      <c r="O22" s="22" t="b">
        <f t="shared" si="4"/>
        <v>1</v>
      </c>
    </row>
    <row r="23" spans="1:15" ht="162">
      <c r="A23" s="219" t="s">
        <v>436</v>
      </c>
      <c r="B23" s="219" t="s">
        <v>437</v>
      </c>
      <c r="C23" s="234">
        <v>1</v>
      </c>
      <c r="D23" s="228">
        <f t="shared" si="1"/>
        <v>20005525</v>
      </c>
      <c r="E23" s="228">
        <f t="shared" si="2"/>
        <v>4071730.1</v>
      </c>
      <c r="F23" s="228">
        <f t="shared" si="3"/>
        <v>4071730.1</v>
      </c>
      <c r="G23" s="222" t="s">
        <v>438</v>
      </c>
      <c r="K23" s="22" t="s">
        <v>436</v>
      </c>
      <c r="L23" s="231">
        <v>20005525</v>
      </c>
      <c r="M23" s="231">
        <v>4071730.1</v>
      </c>
      <c r="N23" s="231">
        <v>4071730.1</v>
      </c>
      <c r="O23" s="22" t="b">
        <f t="shared" si="4"/>
        <v>1</v>
      </c>
    </row>
    <row r="24" spans="1:15" ht="226.8">
      <c r="A24" s="219" t="s">
        <v>439</v>
      </c>
      <c r="B24" s="219" t="s">
        <v>440</v>
      </c>
      <c r="C24" s="234">
        <v>1</v>
      </c>
      <c r="D24" s="228">
        <f t="shared" si="1"/>
        <v>37132990</v>
      </c>
      <c r="E24" s="228">
        <f t="shared" si="2"/>
        <v>12786256.66</v>
      </c>
      <c r="F24" s="228">
        <f t="shared" si="3"/>
        <v>12786256.66</v>
      </c>
      <c r="G24" s="222" t="s">
        <v>441</v>
      </c>
      <c r="K24" s="22" t="s">
        <v>439</v>
      </c>
      <c r="L24" s="231">
        <v>37132990</v>
      </c>
      <c r="M24" s="231">
        <v>12786256.66</v>
      </c>
      <c r="N24" s="231">
        <v>12786256.66</v>
      </c>
      <c r="O24" s="22" t="b">
        <f t="shared" si="4"/>
        <v>1</v>
      </c>
    </row>
    <row r="25" spans="1:15" ht="108">
      <c r="A25" s="219" t="s">
        <v>442</v>
      </c>
      <c r="B25" s="219" t="s">
        <v>443</v>
      </c>
      <c r="C25" s="234">
        <v>0</v>
      </c>
      <c r="D25" s="228">
        <f t="shared" si="1"/>
        <v>21291768</v>
      </c>
      <c r="E25" s="228">
        <f t="shared" si="2"/>
        <v>0</v>
      </c>
      <c r="F25" s="228">
        <f t="shared" si="3"/>
        <v>0</v>
      </c>
      <c r="G25" s="222" t="s">
        <v>444</v>
      </c>
      <c r="K25" s="22" t="s">
        <v>442</v>
      </c>
      <c r="L25" s="231">
        <v>21291768</v>
      </c>
      <c r="M25" s="231">
        <v>0</v>
      </c>
      <c r="N25" s="231">
        <v>0</v>
      </c>
      <c r="O25" s="22" t="b">
        <f t="shared" si="4"/>
        <v>1</v>
      </c>
    </row>
    <row r="26" spans="1:15" ht="270">
      <c r="A26" s="219" t="s">
        <v>445</v>
      </c>
      <c r="B26" s="219" t="s">
        <v>446</v>
      </c>
      <c r="C26" s="234">
        <v>1</v>
      </c>
      <c r="D26" s="228">
        <f t="shared" si="1"/>
        <v>26272990</v>
      </c>
      <c r="E26" s="228">
        <f t="shared" si="2"/>
        <v>25765412.920000002</v>
      </c>
      <c r="F26" s="228">
        <f t="shared" si="3"/>
        <v>25765412.920000002</v>
      </c>
      <c r="G26" s="222" t="s">
        <v>447</v>
      </c>
      <c r="K26" s="22" t="s">
        <v>445</v>
      </c>
      <c r="L26" s="231">
        <v>26272990</v>
      </c>
      <c r="M26" s="231">
        <v>25765412.920000002</v>
      </c>
      <c r="N26" s="231">
        <v>25765412.920000002</v>
      </c>
      <c r="O26" s="22" t="b">
        <f t="shared" si="4"/>
        <v>1</v>
      </c>
    </row>
    <row r="27" spans="1:15" ht="248.4">
      <c r="A27" s="219" t="s">
        <v>448</v>
      </c>
      <c r="B27" s="219" t="s">
        <v>449</v>
      </c>
      <c r="C27" s="234">
        <v>1</v>
      </c>
      <c r="D27" s="228">
        <f t="shared" si="1"/>
        <v>32812990</v>
      </c>
      <c r="E27" s="228">
        <f t="shared" si="2"/>
        <v>24911893.640000001</v>
      </c>
      <c r="F27" s="228">
        <f t="shared" si="3"/>
        <v>24911893.640000001</v>
      </c>
      <c r="G27" s="222" t="s">
        <v>450</v>
      </c>
      <c r="K27" s="22" t="s">
        <v>448</v>
      </c>
      <c r="L27" s="231">
        <v>32812990</v>
      </c>
      <c r="M27" s="231">
        <v>24911893.640000001</v>
      </c>
      <c r="N27" s="231">
        <v>24911893.640000001</v>
      </c>
      <c r="O27" s="22" t="b">
        <f t="shared" si="4"/>
        <v>1</v>
      </c>
    </row>
    <row r="28" spans="1:15" ht="172.8">
      <c r="A28" s="219" t="s">
        <v>451</v>
      </c>
      <c r="B28" s="219" t="s">
        <v>452</v>
      </c>
      <c r="C28" s="234">
        <v>1</v>
      </c>
      <c r="D28" s="228">
        <f t="shared" si="1"/>
        <v>29385693</v>
      </c>
      <c r="E28" s="228">
        <f t="shared" si="2"/>
        <v>1462233.84</v>
      </c>
      <c r="F28" s="228">
        <f t="shared" si="3"/>
        <v>1462233.84</v>
      </c>
      <c r="G28" s="222" t="s">
        <v>453</v>
      </c>
      <c r="K28" s="22" t="s">
        <v>451</v>
      </c>
      <c r="L28" s="231">
        <v>29385693</v>
      </c>
      <c r="M28" s="231">
        <v>1462233.84</v>
      </c>
      <c r="N28" s="231">
        <v>1462233.84</v>
      </c>
      <c r="O28" s="22" t="b">
        <f t="shared" si="4"/>
        <v>1</v>
      </c>
    </row>
    <row r="29" spans="1:15" ht="118.8">
      <c r="A29" s="219" t="s">
        <v>454</v>
      </c>
      <c r="B29" s="219" t="s">
        <v>455</v>
      </c>
      <c r="C29" s="234">
        <v>1</v>
      </c>
      <c r="D29" s="228">
        <f t="shared" si="1"/>
        <v>3583376</v>
      </c>
      <c r="E29" s="228">
        <f t="shared" si="2"/>
        <v>2499307.5099999998</v>
      </c>
      <c r="F29" s="228">
        <f t="shared" si="3"/>
        <v>2499307.5099999998</v>
      </c>
      <c r="G29" s="222" t="s">
        <v>456</v>
      </c>
      <c r="K29" s="22" t="s">
        <v>454</v>
      </c>
      <c r="L29" s="231">
        <v>3583376</v>
      </c>
      <c r="M29" s="231">
        <v>2499307.5099999998</v>
      </c>
      <c r="N29" s="231">
        <v>2499307.5099999998</v>
      </c>
      <c r="O29" s="22" t="b">
        <f t="shared" si="4"/>
        <v>1</v>
      </c>
    </row>
    <row r="30" spans="1:15" ht="118.8">
      <c r="A30" s="219" t="s">
        <v>457</v>
      </c>
      <c r="B30" s="219" t="s">
        <v>458</v>
      </c>
      <c r="C30" s="234">
        <v>0</v>
      </c>
      <c r="D30" s="228">
        <f t="shared" si="1"/>
        <v>6283540</v>
      </c>
      <c r="E30" s="228">
        <f t="shared" si="2"/>
        <v>0</v>
      </c>
      <c r="F30" s="228">
        <f t="shared" si="3"/>
        <v>0</v>
      </c>
      <c r="G30" s="222" t="s">
        <v>459</v>
      </c>
      <c r="K30" s="22" t="s">
        <v>457</v>
      </c>
      <c r="L30" s="231">
        <v>6283540</v>
      </c>
      <c r="M30" s="231">
        <v>0</v>
      </c>
      <c r="N30" s="231">
        <v>0</v>
      </c>
      <c r="O30" s="22" t="b">
        <f t="shared" si="4"/>
        <v>1</v>
      </c>
    </row>
    <row r="31" spans="1:15" ht="64.8">
      <c r="A31" s="219" t="s">
        <v>460</v>
      </c>
      <c r="B31" s="219" t="s">
        <v>461</v>
      </c>
      <c r="C31" s="234">
        <v>1</v>
      </c>
      <c r="D31" s="228">
        <f t="shared" si="1"/>
        <v>341768</v>
      </c>
      <c r="E31" s="228">
        <f t="shared" si="2"/>
        <v>341767.98</v>
      </c>
      <c r="F31" s="228">
        <f t="shared" si="3"/>
        <v>341767.98</v>
      </c>
      <c r="G31" s="222" t="s">
        <v>462</v>
      </c>
      <c r="K31" s="22" t="s">
        <v>460</v>
      </c>
      <c r="L31" s="231">
        <v>341768</v>
      </c>
      <c r="M31" s="231">
        <v>341767.98</v>
      </c>
      <c r="N31" s="231">
        <v>341767.98</v>
      </c>
      <c r="O31" s="22" t="b">
        <f t="shared" si="4"/>
        <v>1</v>
      </c>
    </row>
    <row r="32" spans="1:15" ht="162">
      <c r="A32" s="219" t="s">
        <v>463</v>
      </c>
      <c r="B32" s="219" t="s">
        <v>464</v>
      </c>
      <c r="C32" s="234">
        <v>1</v>
      </c>
      <c r="D32" s="228">
        <f t="shared" si="1"/>
        <v>6082990</v>
      </c>
      <c r="E32" s="228">
        <f t="shared" si="2"/>
        <v>15854742.92</v>
      </c>
      <c r="F32" s="228">
        <f t="shared" si="3"/>
        <v>15854742.92</v>
      </c>
      <c r="G32" s="222" t="s">
        <v>465</v>
      </c>
      <c r="K32" s="22" t="s">
        <v>463</v>
      </c>
      <c r="L32" s="231">
        <v>6082990</v>
      </c>
      <c r="M32" s="231">
        <v>15854742.92</v>
      </c>
      <c r="N32" s="231">
        <v>15854742.92</v>
      </c>
      <c r="O32" s="22" t="b">
        <f t="shared" si="4"/>
        <v>1</v>
      </c>
    </row>
    <row r="33" spans="1:15" ht="86.4">
      <c r="A33" s="219" t="s">
        <v>466</v>
      </c>
      <c r="B33" s="219" t="s">
        <v>467</v>
      </c>
      <c r="C33" s="234">
        <v>0</v>
      </c>
      <c r="D33" s="228">
        <f t="shared" si="1"/>
        <v>2382990</v>
      </c>
      <c r="E33" s="228">
        <f t="shared" si="2"/>
        <v>1496924.97</v>
      </c>
      <c r="F33" s="228">
        <f t="shared" si="3"/>
        <v>1496924.97</v>
      </c>
      <c r="G33" s="222" t="s">
        <v>468</v>
      </c>
      <c r="K33" s="22" t="s">
        <v>466</v>
      </c>
      <c r="L33" s="231">
        <v>2382990</v>
      </c>
      <c r="M33" s="231">
        <v>1496924.97</v>
      </c>
      <c r="N33" s="231">
        <v>1496924.97</v>
      </c>
      <c r="O33" s="22" t="b">
        <f t="shared" si="4"/>
        <v>1</v>
      </c>
    </row>
    <row r="34" spans="1:15" ht="118.8">
      <c r="A34" s="219" t="s">
        <v>469</v>
      </c>
      <c r="B34" s="219" t="s">
        <v>470</v>
      </c>
      <c r="C34" s="234">
        <v>1</v>
      </c>
      <c r="D34" s="228">
        <f t="shared" si="1"/>
        <v>15381690</v>
      </c>
      <c r="E34" s="228">
        <f t="shared" si="2"/>
        <v>14949479.300000001</v>
      </c>
      <c r="F34" s="228">
        <f t="shared" si="3"/>
        <v>14949479.300000001</v>
      </c>
      <c r="G34" s="222" t="s">
        <v>471</v>
      </c>
      <c r="K34" s="22" t="s">
        <v>469</v>
      </c>
      <c r="L34" s="231">
        <v>15381690</v>
      </c>
      <c r="M34" s="231">
        <v>14949479.300000001</v>
      </c>
      <c r="N34" s="231">
        <v>14949479.300000001</v>
      </c>
      <c r="O34" s="22" t="b">
        <f t="shared" si="4"/>
        <v>1</v>
      </c>
    </row>
    <row r="35" spans="1:15" ht="75.599999999999994">
      <c r="A35" s="219" t="s">
        <v>472</v>
      </c>
      <c r="B35" s="219" t="s">
        <v>473</v>
      </c>
      <c r="C35" s="234">
        <v>1</v>
      </c>
      <c r="D35" s="228">
        <f t="shared" si="1"/>
        <v>21442684</v>
      </c>
      <c r="E35" s="228">
        <f t="shared" si="2"/>
        <v>3265334.09</v>
      </c>
      <c r="F35" s="228">
        <f t="shared" si="3"/>
        <v>3265334.09</v>
      </c>
      <c r="G35" s="222" t="s">
        <v>474</v>
      </c>
      <c r="K35" s="22" t="s">
        <v>472</v>
      </c>
      <c r="L35" s="231">
        <v>21442684</v>
      </c>
      <c r="M35" s="231">
        <v>3265334.09</v>
      </c>
      <c r="N35" s="231">
        <v>3265334.09</v>
      </c>
      <c r="O35" s="22" t="b">
        <f t="shared" si="4"/>
        <v>1</v>
      </c>
    </row>
    <row r="36" spans="1:15" ht="108">
      <c r="A36" s="219" t="s">
        <v>475</v>
      </c>
      <c r="B36" s="219" t="s">
        <v>476</v>
      </c>
      <c r="C36" s="234">
        <v>1</v>
      </c>
      <c r="D36" s="228">
        <f t="shared" si="1"/>
        <v>8632990</v>
      </c>
      <c r="E36" s="228">
        <f t="shared" si="2"/>
        <v>5633830.6200000001</v>
      </c>
      <c r="F36" s="228">
        <f t="shared" si="3"/>
        <v>5633830.6200000001</v>
      </c>
      <c r="G36" s="222" t="s">
        <v>477</v>
      </c>
      <c r="K36" s="22" t="s">
        <v>475</v>
      </c>
      <c r="L36" s="231">
        <v>8632990</v>
      </c>
      <c r="M36" s="231">
        <v>5633830.6200000001</v>
      </c>
      <c r="N36" s="231">
        <v>5633830.6200000001</v>
      </c>
      <c r="O36" s="22" t="b">
        <f t="shared" si="4"/>
        <v>1</v>
      </c>
    </row>
    <row r="37" spans="1:15" ht="302.39999999999998">
      <c r="A37" s="219" t="s">
        <v>478</v>
      </c>
      <c r="B37" s="219" t="s">
        <v>479</v>
      </c>
      <c r="C37" s="234">
        <v>1</v>
      </c>
      <c r="D37" s="228">
        <f t="shared" si="1"/>
        <v>8072990</v>
      </c>
      <c r="E37" s="228">
        <f t="shared" si="2"/>
        <v>4900733.5999999996</v>
      </c>
      <c r="F37" s="228">
        <f t="shared" si="3"/>
        <v>4900733.5999999996</v>
      </c>
      <c r="G37" s="222" t="s">
        <v>480</v>
      </c>
      <c r="K37" s="22" t="s">
        <v>478</v>
      </c>
      <c r="L37" s="231">
        <v>8072990</v>
      </c>
      <c r="M37" s="231">
        <v>4900733.5999999996</v>
      </c>
      <c r="N37" s="231">
        <v>4900733.5999999996</v>
      </c>
      <c r="O37" s="22" t="b">
        <f t="shared" si="4"/>
        <v>1</v>
      </c>
    </row>
    <row r="38" spans="1:15" ht="43.2">
      <c r="A38" s="219" t="s">
        <v>481</v>
      </c>
      <c r="B38" s="219" t="s">
        <v>482</v>
      </c>
      <c r="C38" s="234">
        <v>0</v>
      </c>
      <c r="D38" s="228">
        <f t="shared" si="1"/>
        <v>13249550</v>
      </c>
      <c r="E38" s="228">
        <f t="shared" si="2"/>
        <v>0</v>
      </c>
      <c r="F38" s="228">
        <f t="shared" si="3"/>
        <v>0</v>
      </c>
      <c r="G38" s="222" t="s">
        <v>483</v>
      </c>
      <c r="K38" s="22" t="s">
        <v>481</v>
      </c>
      <c r="L38" s="231">
        <v>13249550</v>
      </c>
      <c r="M38" s="231">
        <v>0</v>
      </c>
      <c r="N38" s="231">
        <v>0</v>
      </c>
      <c r="O38" s="22" t="b">
        <f t="shared" si="4"/>
        <v>1</v>
      </c>
    </row>
    <row r="39" spans="1:15" ht="205.2">
      <c r="A39" s="219" t="s">
        <v>484</v>
      </c>
      <c r="B39" s="219" t="s">
        <v>485</v>
      </c>
      <c r="C39" s="234">
        <v>1</v>
      </c>
      <c r="D39" s="228">
        <f t="shared" si="1"/>
        <v>0</v>
      </c>
      <c r="E39" s="228">
        <f t="shared" si="2"/>
        <v>1159960.81</v>
      </c>
      <c r="F39" s="228">
        <f t="shared" si="3"/>
        <v>1159960.81</v>
      </c>
      <c r="G39" s="222" t="s">
        <v>486</v>
      </c>
      <c r="K39" s="22" t="s">
        <v>484</v>
      </c>
      <c r="L39" s="231">
        <v>0</v>
      </c>
      <c r="M39" s="231">
        <v>1159960.81</v>
      </c>
      <c r="N39" s="231">
        <v>1159960.81</v>
      </c>
      <c r="O39" s="22" t="b">
        <f t="shared" si="4"/>
        <v>1</v>
      </c>
    </row>
    <row r="40" spans="1:15" ht="108">
      <c r="A40" s="219" t="s">
        <v>487</v>
      </c>
      <c r="B40" s="219" t="s">
        <v>488</v>
      </c>
      <c r="C40" s="234">
        <v>1</v>
      </c>
      <c r="D40" s="228">
        <f t="shared" si="1"/>
        <v>0</v>
      </c>
      <c r="E40" s="228">
        <f t="shared" si="2"/>
        <v>409499.99</v>
      </c>
      <c r="F40" s="228">
        <f t="shared" si="3"/>
        <v>409499.99</v>
      </c>
      <c r="G40" s="222" t="s">
        <v>489</v>
      </c>
      <c r="K40" s="22" t="s">
        <v>487</v>
      </c>
      <c r="L40" s="231">
        <v>0</v>
      </c>
      <c r="M40" s="231">
        <v>409499.99</v>
      </c>
      <c r="N40" s="231">
        <v>409499.99</v>
      </c>
      <c r="O40" s="22" t="b">
        <f t="shared" si="4"/>
        <v>1</v>
      </c>
    </row>
    <row r="41" spans="1:15" ht="248.4">
      <c r="A41" s="219" t="s">
        <v>490</v>
      </c>
      <c r="B41" s="219" t="s">
        <v>491</v>
      </c>
      <c r="C41" s="234">
        <v>1</v>
      </c>
      <c r="D41" s="228">
        <f t="shared" si="1"/>
        <v>0</v>
      </c>
      <c r="E41" s="228">
        <f t="shared" si="2"/>
        <v>1443014.75</v>
      </c>
      <c r="F41" s="228">
        <f t="shared" si="3"/>
        <v>1443014.75</v>
      </c>
      <c r="G41" s="222" t="s">
        <v>492</v>
      </c>
      <c r="K41" s="22" t="s">
        <v>490</v>
      </c>
      <c r="L41" s="231">
        <v>0</v>
      </c>
      <c r="M41" s="231">
        <v>1443014.75</v>
      </c>
      <c r="N41" s="231">
        <v>1443014.75</v>
      </c>
      <c r="O41" s="22" t="b">
        <f t="shared" si="4"/>
        <v>1</v>
      </c>
    </row>
    <row r="42" spans="1:15" ht="43.2">
      <c r="A42" s="219" t="s">
        <v>493</v>
      </c>
      <c r="B42" s="219" t="s">
        <v>494</v>
      </c>
      <c r="C42" s="234">
        <v>1</v>
      </c>
      <c r="D42" s="228">
        <f t="shared" si="1"/>
        <v>0</v>
      </c>
      <c r="E42" s="228">
        <f t="shared" si="2"/>
        <v>14145604.529999999</v>
      </c>
      <c r="F42" s="228">
        <f t="shared" si="3"/>
        <v>14145604.52</v>
      </c>
      <c r="G42" s="222" t="s">
        <v>495</v>
      </c>
      <c r="K42" s="22" t="s">
        <v>493</v>
      </c>
      <c r="L42" s="231">
        <v>0</v>
      </c>
      <c r="M42" s="231">
        <v>14145604.529999999</v>
      </c>
      <c r="N42" s="231">
        <v>14145604.52</v>
      </c>
      <c r="O42" s="22" t="b">
        <f t="shared" si="4"/>
        <v>1</v>
      </c>
    </row>
    <row r="43" spans="1:15" ht="43.2">
      <c r="A43" s="219" t="s">
        <v>496</v>
      </c>
      <c r="B43" s="219" t="s">
        <v>497</v>
      </c>
      <c r="C43" s="234">
        <v>1</v>
      </c>
      <c r="D43" s="228">
        <f t="shared" si="1"/>
        <v>0</v>
      </c>
      <c r="E43" s="228">
        <f t="shared" si="2"/>
        <v>4603116.5</v>
      </c>
      <c r="F43" s="228">
        <f t="shared" si="3"/>
        <v>4603116.5</v>
      </c>
      <c r="G43" s="222" t="s">
        <v>495</v>
      </c>
      <c r="K43" s="22" t="s">
        <v>496</v>
      </c>
      <c r="L43" s="231">
        <v>0</v>
      </c>
      <c r="M43" s="231">
        <v>4603116.5</v>
      </c>
      <c r="N43" s="231">
        <v>4603116.5</v>
      </c>
      <c r="O43" s="22" t="b">
        <f t="shared" si="4"/>
        <v>1</v>
      </c>
    </row>
    <row r="44" spans="1:15" ht="43.2">
      <c r="A44" s="219" t="s">
        <v>498</v>
      </c>
      <c r="B44" s="219" t="s">
        <v>499</v>
      </c>
      <c r="C44" s="234">
        <v>1</v>
      </c>
      <c r="D44" s="228">
        <f t="shared" si="1"/>
        <v>0</v>
      </c>
      <c r="E44" s="228">
        <f t="shared" si="2"/>
        <v>69447618.109999999</v>
      </c>
      <c r="F44" s="228">
        <f t="shared" si="3"/>
        <v>69447610.049999997</v>
      </c>
      <c r="G44" s="222" t="s">
        <v>495</v>
      </c>
      <c r="K44" s="22" t="s">
        <v>498</v>
      </c>
      <c r="L44" s="231">
        <v>0</v>
      </c>
      <c r="M44" s="231">
        <v>69447618.109999999</v>
      </c>
      <c r="N44" s="231">
        <v>69447610.049999997</v>
      </c>
      <c r="O44" s="22" t="b">
        <f t="shared" si="4"/>
        <v>1</v>
      </c>
    </row>
    <row r="45" spans="1:15" ht="43.2">
      <c r="A45" s="219" t="s">
        <v>500</v>
      </c>
      <c r="B45" s="219" t="s">
        <v>501</v>
      </c>
      <c r="C45" s="234">
        <v>1</v>
      </c>
      <c r="D45" s="228">
        <f t="shared" si="1"/>
        <v>0</v>
      </c>
      <c r="E45" s="228">
        <f t="shared" si="2"/>
        <v>3108985.73</v>
      </c>
      <c r="F45" s="228">
        <f t="shared" si="3"/>
        <v>2970491.01</v>
      </c>
      <c r="G45" s="222" t="s">
        <v>495</v>
      </c>
      <c r="K45" s="22" t="s">
        <v>500</v>
      </c>
      <c r="L45" s="231">
        <v>0</v>
      </c>
      <c r="M45" s="231">
        <v>3108985.73</v>
      </c>
      <c r="N45" s="231">
        <v>2970491.01</v>
      </c>
      <c r="O45" s="22" t="b">
        <f t="shared" si="4"/>
        <v>1</v>
      </c>
    </row>
    <row r="46" spans="1:15" ht="43.2">
      <c r="A46" s="219" t="s">
        <v>502</v>
      </c>
      <c r="B46" s="219" t="s">
        <v>503</v>
      </c>
      <c r="C46" s="234">
        <v>1</v>
      </c>
      <c r="D46" s="228">
        <f t="shared" si="1"/>
        <v>0</v>
      </c>
      <c r="E46" s="228">
        <f t="shared" si="2"/>
        <v>2835917.4299999997</v>
      </c>
      <c r="F46" s="228">
        <f t="shared" si="3"/>
        <v>2835917.42</v>
      </c>
      <c r="G46" s="222" t="s">
        <v>495</v>
      </c>
      <c r="K46" s="22" t="s">
        <v>502</v>
      </c>
      <c r="L46" s="231">
        <v>0</v>
      </c>
      <c r="M46" s="231">
        <v>2835917.4299999997</v>
      </c>
      <c r="N46" s="231">
        <v>2835917.42</v>
      </c>
      <c r="O46" s="22" t="b">
        <f t="shared" si="4"/>
        <v>1</v>
      </c>
    </row>
    <row r="47" spans="1:15" ht="54">
      <c r="A47" s="219" t="s">
        <v>504</v>
      </c>
      <c r="B47" s="219" t="s">
        <v>505</v>
      </c>
      <c r="C47" s="234">
        <v>1</v>
      </c>
      <c r="D47" s="228">
        <f t="shared" si="1"/>
        <v>0</v>
      </c>
      <c r="E47" s="228">
        <f t="shared" si="2"/>
        <v>482598</v>
      </c>
      <c r="F47" s="228">
        <f t="shared" si="3"/>
        <v>482598</v>
      </c>
      <c r="G47" s="222" t="s">
        <v>506</v>
      </c>
      <c r="K47" s="22" t="s">
        <v>504</v>
      </c>
      <c r="L47" s="231">
        <v>0</v>
      </c>
      <c r="M47" s="231">
        <v>482598</v>
      </c>
      <c r="N47" s="231">
        <v>482598</v>
      </c>
      <c r="O47" s="22" t="b">
        <f t="shared" si="4"/>
        <v>1</v>
      </c>
    </row>
    <row r="48" spans="1:15" ht="54">
      <c r="A48" s="219" t="s">
        <v>507</v>
      </c>
      <c r="B48" s="219" t="s">
        <v>508</v>
      </c>
      <c r="C48" s="234">
        <v>1</v>
      </c>
      <c r="D48" s="228">
        <f t="shared" si="1"/>
        <v>0</v>
      </c>
      <c r="E48" s="228">
        <f t="shared" si="2"/>
        <v>388903</v>
      </c>
      <c r="F48" s="228">
        <f t="shared" si="3"/>
        <v>388902.86</v>
      </c>
      <c r="G48" s="222" t="s">
        <v>506</v>
      </c>
      <c r="K48" s="22" t="s">
        <v>507</v>
      </c>
      <c r="L48" s="231">
        <v>0</v>
      </c>
      <c r="M48" s="231">
        <v>388903</v>
      </c>
      <c r="N48" s="231">
        <v>388902.86</v>
      </c>
      <c r="O48" s="22" t="b">
        <f t="shared" si="4"/>
        <v>1</v>
      </c>
    </row>
    <row r="49" spans="1:15" ht="54">
      <c r="A49" s="219" t="s">
        <v>509</v>
      </c>
      <c r="B49" s="219" t="s">
        <v>510</v>
      </c>
      <c r="C49" s="234">
        <v>0</v>
      </c>
      <c r="D49" s="228">
        <f t="shared" si="1"/>
        <v>0</v>
      </c>
      <c r="E49" s="228">
        <f t="shared" si="2"/>
        <v>444900</v>
      </c>
      <c r="F49" s="228">
        <f t="shared" si="3"/>
        <v>0</v>
      </c>
      <c r="G49" s="222" t="s">
        <v>506</v>
      </c>
      <c r="K49" s="22" t="s">
        <v>509</v>
      </c>
      <c r="L49" s="231">
        <v>0</v>
      </c>
      <c r="M49" s="231">
        <v>444900</v>
      </c>
      <c r="N49" s="231">
        <v>0</v>
      </c>
      <c r="O49" s="22" t="b">
        <f t="shared" si="4"/>
        <v>1</v>
      </c>
    </row>
    <row r="50" spans="1:15" ht="54">
      <c r="A50" s="219" t="s">
        <v>511</v>
      </c>
      <c r="B50" s="219" t="s">
        <v>512</v>
      </c>
      <c r="C50" s="234">
        <v>1</v>
      </c>
      <c r="D50" s="228">
        <f t="shared" si="1"/>
        <v>0</v>
      </c>
      <c r="E50" s="228">
        <f t="shared" si="2"/>
        <v>847882</v>
      </c>
      <c r="F50" s="228">
        <f t="shared" si="3"/>
        <v>847882</v>
      </c>
      <c r="G50" s="222" t="s">
        <v>506</v>
      </c>
      <c r="K50" s="22" t="s">
        <v>511</v>
      </c>
      <c r="L50" s="231">
        <v>0</v>
      </c>
      <c r="M50" s="231">
        <v>847882</v>
      </c>
      <c r="N50" s="231">
        <v>847882</v>
      </c>
      <c r="O50" s="22" t="b">
        <f t="shared" si="4"/>
        <v>1</v>
      </c>
    </row>
    <row r="51" spans="1:15" ht="54">
      <c r="A51" s="219" t="s">
        <v>513</v>
      </c>
      <c r="B51" s="219" t="s">
        <v>514</v>
      </c>
      <c r="C51" s="234">
        <v>1</v>
      </c>
      <c r="D51" s="228">
        <f t="shared" si="1"/>
        <v>0</v>
      </c>
      <c r="E51" s="228">
        <f t="shared" si="2"/>
        <v>1004156</v>
      </c>
      <c r="F51" s="228">
        <f t="shared" si="3"/>
        <v>1004155.98</v>
      </c>
      <c r="G51" s="222" t="s">
        <v>506</v>
      </c>
      <c r="K51" s="22" t="s">
        <v>513</v>
      </c>
      <c r="L51" s="231">
        <v>0</v>
      </c>
      <c r="M51" s="231">
        <v>1004156</v>
      </c>
      <c r="N51" s="231">
        <v>1004155.98</v>
      </c>
      <c r="O51" s="22" t="b">
        <f t="shared" si="4"/>
        <v>1</v>
      </c>
    </row>
    <row r="52" spans="1:15" ht="54">
      <c r="A52" s="219" t="s">
        <v>515</v>
      </c>
      <c r="B52" s="219" t="s">
        <v>516</v>
      </c>
      <c r="C52" s="234">
        <v>1</v>
      </c>
      <c r="D52" s="228">
        <f t="shared" si="1"/>
        <v>0</v>
      </c>
      <c r="E52" s="228">
        <f t="shared" si="2"/>
        <v>344107</v>
      </c>
      <c r="F52" s="228">
        <f t="shared" si="3"/>
        <v>344106.99</v>
      </c>
      <c r="G52" s="222" t="s">
        <v>506</v>
      </c>
      <c r="K52" s="22" t="s">
        <v>515</v>
      </c>
      <c r="L52" s="231">
        <v>0</v>
      </c>
      <c r="M52" s="231">
        <v>344107</v>
      </c>
      <c r="N52" s="231">
        <v>344106.99</v>
      </c>
      <c r="O52" s="22" t="b">
        <f t="shared" si="4"/>
        <v>1</v>
      </c>
    </row>
    <row r="53" spans="1:15" ht="54">
      <c r="A53" s="219" t="s">
        <v>517</v>
      </c>
      <c r="B53" s="219" t="s">
        <v>518</v>
      </c>
      <c r="C53" s="234">
        <v>1</v>
      </c>
      <c r="D53" s="228">
        <f t="shared" si="1"/>
        <v>0</v>
      </c>
      <c r="E53" s="228">
        <f t="shared" si="2"/>
        <v>483912</v>
      </c>
      <c r="F53" s="228">
        <f t="shared" si="3"/>
        <v>483912</v>
      </c>
      <c r="G53" s="222" t="s">
        <v>506</v>
      </c>
      <c r="K53" s="22" t="s">
        <v>517</v>
      </c>
      <c r="L53" s="231">
        <v>0</v>
      </c>
      <c r="M53" s="231">
        <v>483912</v>
      </c>
      <c r="N53" s="231">
        <v>483912</v>
      </c>
      <c r="O53" s="22" t="b">
        <f t="shared" si="4"/>
        <v>1</v>
      </c>
    </row>
    <row r="54" spans="1:15" ht="54">
      <c r="A54" s="219" t="s">
        <v>519</v>
      </c>
      <c r="B54" s="219" t="s">
        <v>520</v>
      </c>
      <c r="C54" s="234">
        <v>0.62760000000000005</v>
      </c>
      <c r="D54" s="228">
        <f t="shared" si="1"/>
        <v>0</v>
      </c>
      <c r="E54" s="228">
        <f t="shared" si="2"/>
        <v>421186</v>
      </c>
      <c r="F54" s="228">
        <f t="shared" si="3"/>
        <v>307136.51</v>
      </c>
      <c r="G54" s="222" t="s">
        <v>506</v>
      </c>
      <c r="K54" s="22" t="s">
        <v>519</v>
      </c>
      <c r="L54" s="231">
        <v>0</v>
      </c>
      <c r="M54" s="231">
        <v>421186</v>
      </c>
      <c r="N54" s="231">
        <v>307136.51</v>
      </c>
      <c r="O54" s="22" t="b">
        <f t="shared" si="4"/>
        <v>1</v>
      </c>
    </row>
    <row r="55" spans="1:15" ht="54">
      <c r="A55" s="219" t="s">
        <v>521</v>
      </c>
      <c r="B55" s="219" t="s">
        <v>522</v>
      </c>
      <c r="C55" s="234">
        <v>1</v>
      </c>
      <c r="D55" s="228">
        <f t="shared" si="1"/>
        <v>0</v>
      </c>
      <c r="E55" s="228">
        <f t="shared" si="2"/>
        <v>358047</v>
      </c>
      <c r="F55" s="228">
        <f t="shared" si="3"/>
        <v>358047</v>
      </c>
      <c r="G55" s="222" t="s">
        <v>506</v>
      </c>
      <c r="K55" s="22" t="s">
        <v>521</v>
      </c>
      <c r="L55" s="231">
        <v>0</v>
      </c>
      <c r="M55" s="231">
        <v>358047</v>
      </c>
      <c r="N55" s="231">
        <v>358047</v>
      </c>
      <c r="O55" s="22" t="b">
        <f t="shared" si="4"/>
        <v>1</v>
      </c>
    </row>
    <row r="56" spans="1:15" ht="54">
      <c r="A56" s="219" t="s">
        <v>523</v>
      </c>
      <c r="B56" s="219" t="s">
        <v>524</v>
      </c>
      <c r="C56" s="234">
        <v>1</v>
      </c>
      <c r="D56" s="228">
        <f t="shared" si="1"/>
        <v>0</v>
      </c>
      <c r="E56" s="228">
        <f t="shared" si="2"/>
        <v>574522</v>
      </c>
      <c r="F56" s="228">
        <f t="shared" si="3"/>
        <v>574522</v>
      </c>
      <c r="G56" s="222" t="s">
        <v>506</v>
      </c>
      <c r="K56" s="22" t="s">
        <v>523</v>
      </c>
      <c r="L56" s="231">
        <v>0</v>
      </c>
      <c r="M56" s="231">
        <v>574522</v>
      </c>
      <c r="N56" s="231">
        <v>574522</v>
      </c>
      <c r="O56" s="22" t="b">
        <f t="shared" si="4"/>
        <v>1</v>
      </c>
    </row>
    <row r="57" spans="1:15" ht="54">
      <c r="A57" s="219" t="s">
        <v>525</v>
      </c>
      <c r="B57" s="219" t="s">
        <v>526</v>
      </c>
      <c r="C57" s="234">
        <v>1</v>
      </c>
      <c r="D57" s="228">
        <f t="shared" si="1"/>
        <v>0</v>
      </c>
      <c r="E57" s="228">
        <f t="shared" si="2"/>
        <v>520317</v>
      </c>
      <c r="F57" s="228">
        <f t="shared" si="3"/>
        <v>520317</v>
      </c>
      <c r="G57" s="222" t="s">
        <v>506</v>
      </c>
      <c r="K57" s="22" t="s">
        <v>525</v>
      </c>
      <c r="L57" s="231">
        <v>0</v>
      </c>
      <c r="M57" s="231">
        <v>520317</v>
      </c>
      <c r="N57" s="231">
        <v>520317</v>
      </c>
      <c r="O57" s="22" t="b">
        <f t="shared" si="4"/>
        <v>1</v>
      </c>
    </row>
    <row r="58" spans="1:15" ht="54">
      <c r="A58" s="219" t="s">
        <v>527</v>
      </c>
      <c r="B58" s="219" t="s">
        <v>528</v>
      </c>
      <c r="C58" s="234">
        <v>1</v>
      </c>
      <c r="D58" s="228">
        <f t="shared" si="1"/>
        <v>0</v>
      </c>
      <c r="E58" s="228">
        <f t="shared" si="2"/>
        <v>409324</v>
      </c>
      <c r="F58" s="228">
        <f t="shared" si="3"/>
        <v>409324</v>
      </c>
      <c r="G58" s="222" t="s">
        <v>506</v>
      </c>
      <c r="K58" s="22" t="s">
        <v>527</v>
      </c>
      <c r="L58" s="231">
        <v>0</v>
      </c>
      <c r="M58" s="231">
        <v>409324</v>
      </c>
      <c r="N58" s="231">
        <v>409324</v>
      </c>
      <c r="O58" s="22" t="b">
        <f t="shared" si="4"/>
        <v>1</v>
      </c>
    </row>
    <row r="59" spans="1:15" ht="54">
      <c r="A59" s="219" t="s">
        <v>529</v>
      </c>
      <c r="B59" s="219" t="s">
        <v>530</v>
      </c>
      <c r="C59" s="234">
        <v>0</v>
      </c>
      <c r="D59" s="228">
        <f t="shared" si="1"/>
        <v>0</v>
      </c>
      <c r="E59" s="228">
        <f t="shared" si="2"/>
        <v>304527</v>
      </c>
      <c r="F59" s="228">
        <f t="shared" si="3"/>
        <v>0</v>
      </c>
      <c r="G59" s="222" t="s">
        <v>506</v>
      </c>
      <c r="K59" s="22" t="s">
        <v>529</v>
      </c>
      <c r="L59" s="231">
        <v>0</v>
      </c>
      <c r="M59" s="231">
        <v>304527</v>
      </c>
      <c r="N59" s="231">
        <v>0</v>
      </c>
      <c r="O59" s="22" t="b">
        <f t="shared" si="4"/>
        <v>1</v>
      </c>
    </row>
    <row r="60" spans="1:15" ht="54">
      <c r="A60" s="219" t="s">
        <v>531</v>
      </c>
      <c r="B60" s="219" t="s">
        <v>532</v>
      </c>
      <c r="C60" s="234">
        <v>1</v>
      </c>
      <c r="D60" s="228">
        <f t="shared" si="1"/>
        <v>0</v>
      </c>
      <c r="E60" s="228">
        <f t="shared" si="2"/>
        <v>366848</v>
      </c>
      <c r="F60" s="228">
        <f t="shared" si="3"/>
        <v>366848</v>
      </c>
      <c r="G60" s="222" t="s">
        <v>506</v>
      </c>
      <c r="K60" s="22" t="s">
        <v>531</v>
      </c>
      <c r="L60" s="231">
        <v>0</v>
      </c>
      <c r="M60" s="231">
        <v>366848</v>
      </c>
      <c r="N60" s="231">
        <v>366848</v>
      </c>
      <c r="O60" s="22" t="b">
        <f t="shared" si="4"/>
        <v>1</v>
      </c>
    </row>
    <row r="61" spans="1:15" ht="54">
      <c r="A61" s="219" t="s">
        <v>533</v>
      </c>
      <c r="B61" s="219" t="s">
        <v>534</v>
      </c>
      <c r="C61" s="234">
        <v>1</v>
      </c>
      <c r="D61" s="228">
        <f t="shared" si="1"/>
        <v>0</v>
      </c>
      <c r="E61" s="228">
        <f t="shared" si="2"/>
        <v>520673</v>
      </c>
      <c r="F61" s="228">
        <f t="shared" si="3"/>
        <v>520672.99</v>
      </c>
      <c r="G61" s="222" t="s">
        <v>506</v>
      </c>
      <c r="K61" s="22" t="s">
        <v>533</v>
      </c>
      <c r="L61" s="231">
        <v>0</v>
      </c>
      <c r="M61" s="231">
        <v>520673</v>
      </c>
      <c r="N61" s="231">
        <v>520672.99</v>
      </c>
      <c r="O61" s="22" t="b">
        <f t="shared" si="4"/>
        <v>1</v>
      </c>
    </row>
    <row r="62" spans="1:15" ht="54">
      <c r="A62" s="219" t="s">
        <v>535</v>
      </c>
      <c r="B62" s="219" t="s">
        <v>536</v>
      </c>
      <c r="C62" s="234">
        <v>1</v>
      </c>
      <c r="D62" s="228">
        <f t="shared" si="1"/>
        <v>0</v>
      </c>
      <c r="E62" s="228">
        <f t="shared" si="2"/>
        <v>444300</v>
      </c>
      <c r="F62" s="228">
        <f t="shared" si="3"/>
        <v>444300</v>
      </c>
      <c r="G62" s="222" t="s">
        <v>506</v>
      </c>
      <c r="K62" s="22" t="s">
        <v>535</v>
      </c>
      <c r="L62" s="231">
        <v>0</v>
      </c>
      <c r="M62" s="231">
        <v>444300</v>
      </c>
      <c r="N62" s="231">
        <v>444300</v>
      </c>
      <c r="O62" s="22" t="b">
        <f t="shared" si="4"/>
        <v>1</v>
      </c>
    </row>
    <row r="63" spans="1:15" ht="54">
      <c r="A63" s="219" t="s">
        <v>537</v>
      </c>
      <c r="B63" s="219" t="s">
        <v>538</v>
      </c>
      <c r="C63" s="234">
        <v>1</v>
      </c>
      <c r="D63" s="228">
        <f t="shared" si="1"/>
        <v>0</v>
      </c>
      <c r="E63" s="228">
        <f t="shared" si="2"/>
        <v>605251</v>
      </c>
      <c r="F63" s="228">
        <f t="shared" si="3"/>
        <v>605251</v>
      </c>
      <c r="G63" s="222" t="s">
        <v>506</v>
      </c>
      <c r="K63" s="22" t="s">
        <v>537</v>
      </c>
      <c r="L63" s="231">
        <v>0</v>
      </c>
      <c r="M63" s="231">
        <v>605251</v>
      </c>
      <c r="N63" s="231">
        <v>605251</v>
      </c>
      <c r="O63" s="22" t="b">
        <f t="shared" si="4"/>
        <v>1</v>
      </c>
    </row>
    <row r="64" spans="1:15" ht="54">
      <c r="A64" s="219" t="s">
        <v>539</v>
      </c>
      <c r="B64" s="219" t="s">
        <v>540</v>
      </c>
      <c r="C64" s="234">
        <v>1</v>
      </c>
      <c r="D64" s="228">
        <f t="shared" si="1"/>
        <v>0</v>
      </c>
      <c r="E64" s="228">
        <f t="shared" si="2"/>
        <v>371411</v>
      </c>
      <c r="F64" s="228">
        <f t="shared" si="3"/>
        <v>371411</v>
      </c>
      <c r="G64" s="222" t="s">
        <v>506</v>
      </c>
      <c r="K64" s="22" t="s">
        <v>539</v>
      </c>
      <c r="L64" s="231">
        <v>0</v>
      </c>
      <c r="M64" s="231">
        <v>371411</v>
      </c>
      <c r="N64" s="231">
        <v>371411</v>
      </c>
      <c r="O64" s="22" t="b">
        <f t="shared" si="4"/>
        <v>1</v>
      </c>
    </row>
    <row r="65" spans="1:15" ht="54">
      <c r="A65" s="219" t="s">
        <v>541</v>
      </c>
      <c r="B65" s="219" t="s">
        <v>542</v>
      </c>
      <c r="C65" s="234">
        <v>1</v>
      </c>
      <c r="D65" s="228">
        <f t="shared" si="1"/>
        <v>0</v>
      </c>
      <c r="E65" s="228">
        <f t="shared" si="2"/>
        <v>541199</v>
      </c>
      <c r="F65" s="228">
        <f t="shared" si="3"/>
        <v>541199</v>
      </c>
      <c r="G65" s="222" t="s">
        <v>506</v>
      </c>
      <c r="K65" s="22" t="s">
        <v>541</v>
      </c>
      <c r="L65" s="231">
        <v>0</v>
      </c>
      <c r="M65" s="231">
        <v>541199</v>
      </c>
      <c r="N65" s="231">
        <v>541199</v>
      </c>
      <c r="O65" s="22" t="b">
        <f t="shared" si="4"/>
        <v>1</v>
      </c>
    </row>
    <row r="66" spans="1:15" ht="54">
      <c r="A66" s="219" t="s">
        <v>543</v>
      </c>
      <c r="B66" s="219" t="s">
        <v>544</v>
      </c>
      <c r="C66" s="234">
        <v>1</v>
      </c>
      <c r="D66" s="228">
        <f t="shared" si="1"/>
        <v>0</v>
      </c>
      <c r="E66" s="228">
        <f t="shared" si="2"/>
        <v>411551</v>
      </c>
      <c r="F66" s="228">
        <f t="shared" si="3"/>
        <v>411550.99</v>
      </c>
      <c r="G66" s="222" t="s">
        <v>506</v>
      </c>
      <c r="K66" s="22" t="s">
        <v>543</v>
      </c>
      <c r="L66" s="231">
        <v>0</v>
      </c>
      <c r="M66" s="231">
        <v>411551</v>
      </c>
      <c r="N66" s="231">
        <v>411550.99</v>
      </c>
      <c r="O66" s="22" t="b">
        <f t="shared" si="4"/>
        <v>1</v>
      </c>
    </row>
    <row r="67" spans="1:15" ht="54">
      <c r="A67" s="219" t="s">
        <v>545</v>
      </c>
      <c r="B67" s="219" t="s">
        <v>546</v>
      </c>
      <c r="C67" s="234">
        <v>1</v>
      </c>
      <c r="D67" s="228">
        <f t="shared" si="1"/>
        <v>0</v>
      </c>
      <c r="E67" s="228">
        <f t="shared" si="2"/>
        <v>571153</v>
      </c>
      <c r="F67" s="228">
        <f t="shared" si="3"/>
        <v>571153</v>
      </c>
      <c r="G67" s="222" t="s">
        <v>506</v>
      </c>
      <c r="K67" s="22" t="s">
        <v>545</v>
      </c>
      <c r="L67" s="231">
        <v>0</v>
      </c>
      <c r="M67" s="231">
        <v>571153</v>
      </c>
      <c r="N67" s="231">
        <v>571153</v>
      </c>
      <c r="O67" s="22" t="b">
        <f t="shared" si="4"/>
        <v>1</v>
      </c>
    </row>
    <row r="68" spans="1:15" ht="54">
      <c r="A68" s="219" t="s">
        <v>547</v>
      </c>
      <c r="B68" s="219" t="s">
        <v>548</v>
      </c>
      <c r="C68" s="234">
        <v>1</v>
      </c>
      <c r="D68" s="228">
        <f t="shared" si="1"/>
        <v>0</v>
      </c>
      <c r="E68" s="228">
        <f t="shared" si="2"/>
        <v>341072</v>
      </c>
      <c r="F68" s="228">
        <f t="shared" si="3"/>
        <v>341072</v>
      </c>
      <c r="G68" s="222" t="s">
        <v>506</v>
      </c>
      <c r="K68" s="22" t="s">
        <v>547</v>
      </c>
      <c r="L68" s="231">
        <v>0</v>
      </c>
      <c r="M68" s="231">
        <v>341072</v>
      </c>
      <c r="N68" s="231">
        <v>341072</v>
      </c>
      <c r="O68" s="22" t="b">
        <f t="shared" si="4"/>
        <v>1</v>
      </c>
    </row>
    <row r="69" spans="1:15" ht="54">
      <c r="A69" s="219" t="s">
        <v>549</v>
      </c>
      <c r="B69" s="219" t="s">
        <v>550</v>
      </c>
      <c r="C69" s="234">
        <v>1</v>
      </c>
      <c r="D69" s="228">
        <f t="shared" si="1"/>
        <v>0</v>
      </c>
      <c r="E69" s="228">
        <f t="shared" si="2"/>
        <v>391084</v>
      </c>
      <c r="F69" s="228">
        <f t="shared" si="3"/>
        <v>391084</v>
      </c>
      <c r="G69" s="222" t="s">
        <v>506</v>
      </c>
      <c r="K69" s="22" t="s">
        <v>549</v>
      </c>
      <c r="L69" s="231">
        <v>0</v>
      </c>
      <c r="M69" s="231">
        <v>391084</v>
      </c>
      <c r="N69" s="231">
        <v>391084</v>
      </c>
      <c r="O69" s="22" t="b">
        <f t="shared" si="4"/>
        <v>1</v>
      </c>
    </row>
    <row r="70" spans="1:15" ht="54">
      <c r="A70" s="219" t="s">
        <v>551</v>
      </c>
      <c r="B70" s="219" t="s">
        <v>552</v>
      </c>
      <c r="C70" s="234">
        <v>1</v>
      </c>
      <c r="D70" s="228">
        <f t="shared" si="1"/>
        <v>0</v>
      </c>
      <c r="E70" s="228">
        <f t="shared" si="2"/>
        <v>503636</v>
      </c>
      <c r="F70" s="228">
        <f t="shared" si="3"/>
        <v>503635.99</v>
      </c>
      <c r="G70" s="222" t="s">
        <v>506</v>
      </c>
      <c r="K70" s="22" t="s">
        <v>551</v>
      </c>
      <c r="L70" s="231">
        <v>0</v>
      </c>
      <c r="M70" s="231">
        <v>503636</v>
      </c>
      <c r="N70" s="231">
        <v>503635.99</v>
      </c>
      <c r="O70" s="22" t="b">
        <f t="shared" si="4"/>
        <v>1</v>
      </c>
    </row>
    <row r="71" spans="1:15" ht="54">
      <c r="A71" s="219" t="s">
        <v>553</v>
      </c>
      <c r="B71" s="219" t="s">
        <v>554</v>
      </c>
      <c r="C71" s="234">
        <v>0</v>
      </c>
      <c r="D71" s="228">
        <f t="shared" si="1"/>
        <v>0</v>
      </c>
      <c r="E71" s="228">
        <f t="shared" si="2"/>
        <v>343101</v>
      </c>
      <c r="F71" s="228">
        <f t="shared" si="3"/>
        <v>0</v>
      </c>
      <c r="G71" s="222" t="s">
        <v>506</v>
      </c>
      <c r="K71" s="22" t="s">
        <v>553</v>
      </c>
      <c r="L71" s="231">
        <v>0</v>
      </c>
      <c r="M71" s="231">
        <v>343101</v>
      </c>
      <c r="N71" s="231">
        <v>0</v>
      </c>
      <c r="O71" s="22" t="b">
        <f t="shared" si="4"/>
        <v>1</v>
      </c>
    </row>
    <row r="72" spans="1:15" ht="54">
      <c r="A72" s="219" t="s">
        <v>555</v>
      </c>
      <c r="B72" s="219" t="s">
        <v>556</v>
      </c>
      <c r="C72" s="234">
        <v>1</v>
      </c>
      <c r="D72" s="228">
        <f t="shared" ref="D72:D135" si="5">+L72</f>
        <v>0</v>
      </c>
      <c r="E72" s="228">
        <f t="shared" ref="E72:E135" si="6">+M72</f>
        <v>906433</v>
      </c>
      <c r="F72" s="228">
        <f t="shared" ref="F72:F135" si="7">+N72</f>
        <v>906433</v>
      </c>
      <c r="G72" s="222" t="s">
        <v>506</v>
      </c>
      <c r="K72" s="22" t="s">
        <v>555</v>
      </c>
      <c r="L72" s="231">
        <v>0</v>
      </c>
      <c r="M72" s="231">
        <v>906433</v>
      </c>
      <c r="N72" s="231">
        <v>906433</v>
      </c>
      <c r="O72" s="22" t="b">
        <f t="shared" ref="O72:O135" si="8">+A72=K72</f>
        <v>1</v>
      </c>
    </row>
    <row r="73" spans="1:15" ht="54">
      <c r="A73" s="219" t="s">
        <v>557</v>
      </c>
      <c r="B73" s="219" t="s">
        <v>558</v>
      </c>
      <c r="C73" s="234">
        <v>1</v>
      </c>
      <c r="D73" s="228">
        <f t="shared" si="5"/>
        <v>0</v>
      </c>
      <c r="E73" s="228">
        <f t="shared" si="6"/>
        <v>349182</v>
      </c>
      <c r="F73" s="228">
        <f t="shared" si="7"/>
        <v>349182</v>
      </c>
      <c r="G73" s="222" t="s">
        <v>506</v>
      </c>
      <c r="K73" s="22" t="s">
        <v>557</v>
      </c>
      <c r="L73" s="231">
        <v>0</v>
      </c>
      <c r="M73" s="231">
        <v>349182</v>
      </c>
      <c r="N73" s="231">
        <v>349182</v>
      </c>
      <c r="O73" s="22" t="b">
        <f t="shared" si="8"/>
        <v>1</v>
      </c>
    </row>
    <row r="74" spans="1:15" ht="54">
      <c r="A74" s="219" t="s">
        <v>559</v>
      </c>
      <c r="B74" s="219" t="s">
        <v>560</v>
      </c>
      <c r="C74" s="234">
        <v>0</v>
      </c>
      <c r="D74" s="228">
        <f t="shared" si="5"/>
        <v>0</v>
      </c>
      <c r="E74" s="228">
        <f t="shared" si="6"/>
        <v>635527</v>
      </c>
      <c r="F74" s="228">
        <f t="shared" si="7"/>
        <v>635527</v>
      </c>
      <c r="G74" s="222" t="s">
        <v>506</v>
      </c>
      <c r="K74" s="22" t="s">
        <v>559</v>
      </c>
      <c r="L74" s="231">
        <v>0</v>
      </c>
      <c r="M74" s="231">
        <v>635527</v>
      </c>
      <c r="N74" s="231">
        <v>635527</v>
      </c>
      <c r="O74" s="22" t="b">
        <f t="shared" si="8"/>
        <v>1</v>
      </c>
    </row>
    <row r="75" spans="1:15" ht="54">
      <c r="A75" s="219" t="s">
        <v>561</v>
      </c>
      <c r="B75" s="219" t="s">
        <v>562</v>
      </c>
      <c r="C75" s="234">
        <v>1</v>
      </c>
      <c r="D75" s="228">
        <f t="shared" si="5"/>
        <v>0</v>
      </c>
      <c r="E75" s="228">
        <f t="shared" si="6"/>
        <v>415734</v>
      </c>
      <c r="F75" s="228">
        <f t="shared" si="7"/>
        <v>415734</v>
      </c>
      <c r="G75" s="222" t="s">
        <v>506</v>
      </c>
      <c r="K75" s="22" t="s">
        <v>561</v>
      </c>
      <c r="L75" s="231">
        <v>0</v>
      </c>
      <c r="M75" s="231">
        <v>415734</v>
      </c>
      <c r="N75" s="231">
        <v>415734</v>
      </c>
      <c r="O75" s="22" t="b">
        <f t="shared" si="8"/>
        <v>1</v>
      </c>
    </row>
    <row r="76" spans="1:15" ht="54">
      <c r="A76" s="219" t="s">
        <v>563</v>
      </c>
      <c r="B76" s="219" t="s">
        <v>564</v>
      </c>
      <c r="C76" s="234">
        <v>1</v>
      </c>
      <c r="D76" s="228">
        <f t="shared" si="5"/>
        <v>0</v>
      </c>
      <c r="E76" s="228">
        <f t="shared" si="6"/>
        <v>354764</v>
      </c>
      <c r="F76" s="228">
        <f t="shared" si="7"/>
        <v>354763.99</v>
      </c>
      <c r="G76" s="222" t="s">
        <v>506</v>
      </c>
      <c r="K76" s="22" t="s">
        <v>563</v>
      </c>
      <c r="L76" s="231">
        <v>0</v>
      </c>
      <c r="M76" s="231">
        <v>354764</v>
      </c>
      <c r="N76" s="231">
        <v>354763.99</v>
      </c>
      <c r="O76" s="22" t="b">
        <f t="shared" si="8"/>
        <v>1</v>
      </c>
    </row>
    <row r="77" spans="1:15" ht="54">
      <c r="A77" s="219" t="s">
        <v>565</v>
      </c>
      <c r="B77" s="219" t="s">
        <v>566</v>
      </c>
      <c r="C77" s="234">
        <v>1</v>
      </c>
      <c r="D77" s="228">
        <f t="shared" si="5"/>
        <v>0</v>
      </c>
      <c r="E77" s="228">
        <f t="shared" si="6"/>
        <v>351748</v>
      </c>
      <c r="F77" s="228">
        <f t="shared" si="7"/>
        <v>351747.69</v>
      </c>
      <c r="G77" s="222" t="s">
        <v>506</v>
      </c>
      <c r="K77" s="22" t="s">
        <v>565</v>
      </c>
      <c r="L77" s="231">
        <v>0</v>
      </c>
      <c r="M77" s="231">
        <v>351748</v>
      </c>
      <c r="N77" s="231">
        <v>351747.69</v>
      </c>
      <c r="O77" s="22" t="b">
        <f t="shared" si="8"/>
        <v>1</v>
      </c>
    </row>
    <row r="78" spans="1:15" ht="54">
      <c r="A78" s="219" t="s">
        <v>567</v>
      </c>
      <c r="B78" s="219" t="s">
        <v>568</v>
      </c>
      <c r="C78" s="234">
        <v>1</v>
      </c>
      <c r="D78" s="228">
        <f t="shared" si="5"/>
        <v>0</v>
      </c>
      <c r="E78" s="228">
        <f t="shared" si="6"/>
        <v>298949</v>
      </c>
      <c r="F78" s="228">
        <f t="shared" si="7"/>
        <v>298948.99</v>
      </c>
      <c r="G78" s="222" t="s">
        <v>506</v>
      </c>
      <c r="K78" s="22" t="s">
        <v>567</v>
      </c>
      <c r="L78" s="231">
        <v>0</v>
      </c>
      <c r="M78" s="231">
        <v>298949</v>
      </c>
      <c r="N78" s="231">
        <v>298948.99</v>
      </c>
      <c r="O78" s="22" t="b">
        <f t="shared" si="8"/>
        <v>1</v>
      </c>
    </row>
    <row r="79" spans="1:15" ht="54">
      <c r="A79" s="219" t="s">
        <v>569</v>
      </c>
      <c r="B79" s="219" t="s">
        <v>570</v>
      </c>
      <c r="C79" s="234">
        <v>1</v>
      </c>
      <c r="D79" s="228">
        <f t="shared" si="5"/>
        <v>0</v>
      </c>
      <c r="E79" s="228">
        <f t="shared" si="6"/>
        <v>450897</v>
      </c>
      <c r="F79" s="228">
        <f t="shared" si="7"/>
        <v>450897</v>
      </c>
      <c r="G79" s="222" t="s">
        <v>506</v>
      </c>
      <c r="K79" s="22" t="s">
        <v>569</v>
      </c>
      <c r="L79" s="231">
        <v>0</v>
      </c>
      <c r="M79" s="231">
        <v>450897</v>
      </c>
      <c r="N79" s="231">
        <v>450897</v>
      </c>
      <c r="O79" s="22" t="b">
        <f t="shared" si="8"/>
        <v>1</v>
      </c>
    </row>
    <row r="80" spans="1:15" ht="54">
      <c r="A80" s="219" t="s">
        <v>571</v>
      </c>
      <c r="B80" s="219" t="s">
        <v>572</v>
      </c>
      <c r="C80" s="234">
        <v>1</v>
      </c>
      <c r="D80" s="228">
        <f t="shared" si="5"/>
        <v>0</v>
      </c>
      <c r="E80" s="228">
        <f t="shared" si="6"/>
        <v>387417</v>
      </c>
      <c r="F80" s="228">
        <f t="shared" si="7"/>
        <v>387416.95</v>
      </c>
      <c r="G80" s="222" t="s">
        <v>506</v>
      </c>
      <c r="K80" s="22" t="s">
        <v>571</v>
      </c>
      <c r="L80" s="231">
        <v>0</v>
      </c>
      <c r="M80" s="231">
        <v>387417</v>
      </c>
      <c r="N80" s="231">
        <v>387416.95</v>
      </c>
      <c r="O80" s="22" t="b">
        <f t="shared" si="8"/>
        <v>1</v>
      </c>
    </row>
    <row r="81" spans="1:15" ht="54">
      <c r="A81" s="219" t="s">
        <v>573</v>
      </c>
      <c r="B81" s="219" t="s">
        <v>574</v>
      </c>
      <c r="C81" s="234">
        <v>1</v>
      </c>
      <c r="D81" s="228">
        <f t="shared" si="5"/>
        <v>0</v>
      </c>
      <c r="E81" s="228">
        <f t="shared" si="6"/>
        <v>532959</v>
      </c>
      <c r="F81" s="228">
        <f t="shared" si="7"/>
        <v>532959</v>
      </c>
      <c r="G81" s="222" t="s">
        <v>506</v>
      </c>
      <c r="K81" s="22" t="s">
        <v>573</v>
      </c>
      <c r="L81" s="231">
        <v>0</v>
      </c>
      <c r="M81" s="231">
        <v>532959</v>
      </c>
      <c r="N81" s="231">
        <v>532959</v>
      </c>
      <c r="O81" s="22" t="b">
        <f t="shared" si="8"/>
        <v>1</v>
      </c>
    </row>
    <row r="82" spans="1:15" ht="54">
      <c r="A82" s="219" t="s">
        <v>575</v>
      </c>
      <c r="B82" s="219" t="s">
        <v>576</v>
      </c>
      <c r="C82" s="234">
        <v>1</v>
      </c>
      <c r="D82" s="228">
        <f t="shared" si="5"/>
        <v>0</v>
      </c>
      <c r="E82" s="228">
        <f t="shared" si="6"/>
        <v>352370</v>
      </c>
      <c r="F82" s="228">
        <f t="shared" si="7"/>
        <v>352370</v>
      </c>
      <c r="G82" s="222" t="s">
        <v>506</v>
      </c>
      <c r="K82" s="22" t="s">
        <v>575</v>
      </c>
      <c r="L82" s="231">
        <v>0</v>
      </c>
      <c r="M82" s="231">
        <v>352370</v>
      </c>
      <c r="N82" s="231">
        <v>352370</v>
      </c>
      <c r="O82" s="22" t="b">
        <f t="shared" si="8"/>
        <v>1</v>
      </c>
    </row>
    <row r="83" spans="1:15" ht="54">
      <c r="A83" s="219" t="s">
        <v>577</v>
      </c>
      <c r="B83" s="219" t="s">
        <v>578</v>
      </c>
      <c r="C83" s="234">
        <v>1</v>
      </c>
      <c r="D83" s="228">
        <f t="shared" si="5"/>
        <v>0</v>
      </c>
      <c r="E83" s="228">
        <f t="shared" si="6"/>
        <v>369220</v>
      </c>
      <c r="F83" s="228">
        <f t="shared" si="7"/>
        <v>369220</v>
      </c>
      <c r="G83" s="222" t="s">
        <v>506</v>
      </c>
      <c r="K83" s="22" t="s">
        <v>577</v>
      </c>
      <c r="L83" s="231">
        <v>0</v>
      </c>
      <c r="M83" s="231">
        <v>369220</v>
      </c>
      <c r="N83" s="231">
        <v>369220</v>
      </c>
      <c r="O83" s="22" t="b">
        <f t="shared" si="8"/>
        <v>1</v>
      </c>
    </row>
    <row r="84" spans="1:15" ht="54">
      <c r="A84" s="219" t="s">
        <v>579</v>
      </c>
      <c r="B84" s="219" t="s">
        <v>580</v>
      </c>
      <c r="C84" s="234">
        <v>1</v>
      </c>
      <c r="D84" s="228">
        <f t="shared" si="5"/>
        <v>0</v>
      </c>
      <c r="E84" s="228">
        <f t="shared" si="6"/>
        <v>354466</v>
      </c>
      <c r="F84" s="228">
        <f t="shared" si="7"/>
        <v>354466</v>
      </c>
      <c r="G84" s="222" t="s">
        <v>506</v>
      </c>
      <c r="K84" s="22" t="s">
        <v>579</v>
      </c>
      <c r="L84" s="231">
        <v>0</v>
      </c>
      <c r="M84" s="231">
        <v>354466</v>
      </c>
      <c r="N84" s="231">
        <v>354466</v>
      </c>
      <c r="O84" s="22" t="b">
        <f t="shared" si="8"/>
        <v>1</v>
      </c>
    </row>
    <row r="85" spans="1:15" ht="54">
      <c r="A85" s="219" t="s">
        <v>581</v>
      </c>
      <c r="B85" s="219" t="s">
        <v>582</v>
      </c>
      <c r="C85" s="234">
        <v>1</v>
      </c>
      <c r="D85" s="228">
        <f t="shared" si="5"/>
        <v>0</v>
      </c>
      <c r="E85" s="228">
        <f t="shared" si="6"/>
        <v>403182</v>
      </c>
      <c r="F85" s="228">
        <f t="shared" si="7"/>
        <v>403182</v>
      </c>
      <c r="G85" s="222" t="s">
        <v>506</v>
      </c>
      <c r="K85" s="22" t="s">
        <v>581</v>
      </c>
      <c r="L85" s="231">
        <v>0</v>
      </c>
      <c r="M85" s="231">
        <v>403182</v>
      </c>
      <c r="N85" s="231">
        <v>403182</v>
      </c>
      <c r="O85" s="22" t="b">
        <f t="shared" si="8"/>
        <v>1</v>
      </c>
    </row>
    <row r="86" spans="1:15" ht="54">
      <c r="A86" s="219" t="s">
        <v>583</v>
      </c>
      <c r="B86" s="219" t="s">
        <v>584</v>
      </c>
      <c r="C86" s="234">
        <v>1</v>
      </c>
      <c r="D86" s="228">
        <f t="shared" si="5"/>
        <v>0</v>
      </c>
      <c r="E86" s="228">
        <f t="shared" si="6"/>
        <v>399827</v>
      </c>
      <c r="F86" s="228">
        <f t="shared" si="7"/>
        <v>399827</v>
      </c>
      <c r="G86" s="222" t="s">
        <v>506</v>
      </c>
      <c r="K86" s="22" t="s">
        <v>583</v>
      </c>
      <c r="L86" s="231">
        <v>0</v>
      </c>
      <c r="M86" s="231">
        <v>399827</v>
      </c>
      <c r="N86" s="231">
        <v>399827</v>
      </c>
      <c r="O86" s="22" t="b">
        <f t="shared" si="8"/>
        <v>1</v>
      </c>
    </row>
    <row r="87" spans="1:15" ht="54">
      <c r="A87" s="219" t="s">
        <v>585</v>
      </c>
      <c r="B87" s="219" t="s">
        <v>586</v>
      </c>
      <c r="C87" s="234">
        <v>1</v>
      </c>
      <c r="D87" s="228">
        <f t="shared" si="5"/>
        <v>0</v>
      </c>
      <c r="E87" s="228">
        <f t="shared" si="6"/>
        <v>333828</v>
      </c>
      <c r="F87" s="228">
        <f t="shared" si="7"/>
        <v>333828</v>
      </c>
      <c r="G87" s="222" t="s">
        <v>506</v>
      </c>
      <c r="K87" s="22" t="s">
        <v>585</v>
      </c>
      <c r="L87" s="231">
        <v>0</v>
      </c>
      <c r="M87" s="231">
        <v>333828</v>
      </c>
      <c r="N87" s="231">
        <v>333828</v>
      </c>
      <c r="O87" s="22" t="b">
        <f t="shared" si="8"/>
        <v>1</v>
      </c>
    </row>
    <row r="88" spans="1:15" ht="54">
      <c r="A88" s="219" t="s">
        <v>587</v>
      </c>
      <c r="B88" s="219" t="s">
        <v>588</v>
      </c>
      <c r="C88" s="234">
        <v>1</v>
      </c>
      <c r="D88" s="228">
        <f t="shared" si="5"/>
        <v>0</v>
      </c>
      <c r="E88" s="228">
        <f t="shared" si="6"/>
        <v>393728</v>
      </c>
      <c r="F88" s="228">
        <f t="shared" si="7"/>
        <v>393728</v>
      </c>
      <c r="G88" s="222" t="s">
        <v>506</v>
      </c>
      <c r="K88" s="22" t="s">
        <v>587</v>
      </c>
      <c r="L88" s="231">
        <v>0</v>
      </c>
      <c r="M88" s="231">
        <v>393728</v>
      </c>
      <c r="N88" s="231">
        <v>393728</v>
      </c>
      <c r="O88" s="22" t="b">
        <f t="shared" si="8"/>
        <v>1</v>
      </c>
    </row>
    <row r="89" spans="1:15" ht="54">
      <c r="A89" s="219" t="s">
        <v>589</v>
      </c>
      <c r="B89" s="219" t="s">
        <v>590</v>
      </c>
      <c r="C89" s="234">
        <v>1</v>
      </c>
      <c r="D89" s="228">
        <f t="shared" si="5"/>
        <v>0</v>
      </c>
      <c r="E89" s="228">
        <f t="shared" si="6"/>
        <v>423678</v>
      </c>
      <c r="F89" s="228">
        <f t="shared" si="7"/>
        <v>423677.99</v>
      </c>
      <c r="G89" s="222" t="s">
        <v>506</v>
      </c>
      <c r="K89" s="22" t="s">
        <v>589</v>
      </c>
      <c r="L89" s="231">
        <v>0</v>
      </c>
      <c r="M89" s="231">
        <v>423678</v>
      </c>
      <c r="N89" s="231">
        <v>423677.99</v>
      </c>
      <c r="O89" s="22" t="b">
        <f t="shared" si="8"/>
        <v>1</v>
      </c>
    </row>
    <row r="90" spans="1:15" ht="54">
      <c r="A90" s="219" t="s">
        <v>591</v>
      </c>
      <c r="B90" s="219" t="s">
        <v>592</v>
      </c>
      <c r="C90" s="234">
        <v>1</v>
      </c>
      <c r="D90" s="228">
        <f t="shared" si="5"/>
        <v>0</v>
      </c>
      <c r="E90" s="228">
        <f t="shared" si="6"/>
        <v>314463</v>
      </c>
      <c r="F90" s="228">
        <f t="shared" si="7"/>
        <v>314463</v>
      </c>
      <c r="G90" s="222" t="s">
        <v>506</v>
      </c>
      <c r="K90" s="22" t="s">
        <v>591</v>
      </c>
      <c r="L90" s="231">
        <v>0</v>
      </c>
      <c r="M90" s="231">
        <v>314463</v>
      </c>
      <c r="N90" s="231">
        <v>314463</v>
      </c>
      <c r="O90" s="22" t="b">
        <f t="shared" si="8"/>
        <v>1</v>
      </c>
    </row>
    <row r="91" spans="1:15" ht="54">
      <c r="A91" s="219" t="s">
        <v>593</v>
      </c>
      <c r="B91" s="219" t="s">
        <v>594</v>
      </c>
      <c r="C91" s="234">
        <v>1</v>
      </c>
      <c r="D91" s="228">
        <f t="shared" si="5"/>
        <v>0</v>
      </c>
      <c r="E91" s="228">
        <f t="shared" si="6"/>
        <v>394615</v>
      </c>
      <c r="F91" s="228">
        <f t="shared" si="7"/>
        <v>394615</v>
      </c>
      <c r="G91" s="222" t="s">
        <v>506</v>
      </c>
      <c r="K91" s="22" t="s">
        <v>593</v>
      </c>
      <c r="L91" s="231">
        <v>0</v>
      </c>
      <c r="M91" s="231">
        <v>394615</v>
      </c>
      <c r="N91" s="231">
        <v>394615</v>
      </c>
      <c r="O91" s="22" t="b">
        <f t="shared" si="8"/>
        <v>1</v>
      </c>
    </row>
    <row r="92" spans="1:15" ht="54">
      <c r="A92" s="219" t="s">
        <v>595</v>
      </c>
      <c r="B92" s="219" t="s">
        <v>596</v>
      </c>
      <c r="C92" s="234">
        <v>1</v>
      </c>
      <c r="D92" s="228">
        <f t="shared" si="5"/>
        <v>0</v>
      </c>
      <c r="E92" s="228">
        <f t="shared" si="6"/>
        <v>385732</v>
      </c>
      <c r="F92" s="228">
        <f t="shared" si="7"/>
        <v>385732</v>
      </c>
      <c r="G92" s="222" t="s">
        <v>506</v>
      </c>
      <c r="K92" s="22" t="s">
        <v>595</v>
      </c>
      <c r="L92" s="231">
        <v>0</v>
      </c>
      <c r="M92" s="231">
        <v>385732</v>
      </c>
      <c r="N92" s="231">
        <v>385732</v>
      </c>
      <c r="O92" s="22" t="b">
        <f t="shared" si="8"/>
        <v>1</v>
      </c>
    </row>
    <row r="93" spans="1:15" ht="54">
      <c r="A93" s="219" t="s">
        <v>597</v>
      </c>
      <c r="B93" s="219" t="s">
        <v>598</v>
      </c>
      <c r="C93" s="234">
        <v>1</v>
      </c>
      <c r="D93" s="228">
        <f t="shared" si="5"/>
        <v>0</v>
      </c>
      <c r="E93" s="228">
        <f t="shared" si="6"/>
        <v>685565</v>
      </c>
      <c r="F93" s="228">
        <f t="shared" si="7"/>
        <v>685565</v>
      </c>
      <c r="G93" s="222" t="s">
        <v>506</v>
      </c>
      <c r="K93" s="22" t="s">
        <v>597</v>
      </c>
      <c r="L93" s="231">
        <v>0</v>
      </c>
      <c r="M93" s="231">
        <v>685565</v>
      </c>
      <c r="N93" s="231">
        <v>685565</v>
      </c>
      <c r="O93" s="22" t="b">
        <f t="shared" si="8"/>
        <v>1</v>
      </c>
    </row>
    <row r="94" spans="1:15" ht="54">
      <c r="A94" s="219" t="s">
        <v>599</v>
      </c>
      <c r="B94" s="219" t="s">
        <v>600</v>
      </c>
      <c r="C94" s="234">
        <v>1</v>
      </c>
      <c r="D94" s="228">
        <f t="shared" si="5"/>
        <v>0</v>
      </c>
      <c r="E94" s="228">
        <f t="shared" si="6"/>
        <v>750988</v>
      </c>
      <c r="F94" s="228">
        <f t="shared" si="7"/>
        <v>750988</v>
      </c>
      <c r="G94" s="222" t="s">
        <v>506</v>
      </c>
      <c r="K94" s="22" t="s">
        <v>599</v>
      </c>
      <c r="L94" s="231">
        <v>0</v>
      </c>
      <c r="M94" s="231">
        <v>750988</v>
      </c>
      <c r="N94" s="231">
        <v>750988</v>
      </c>
      <c r="O94" s="22" t="b">
        <f t="shared" si="8"/>
        <v>1</v>
      </c>
    </row>
    <row r="95" spans="1:15" ht="54">
      <c r="A95" s="219" t="s">
        <v>601</v>
      </c>
      <c r="B95" s="219" t="s">
        <v>602</v>
      </c>
      <c r="C95" s="234">
        <v>1</v>
      </c>
      <c r="D95" s="228">
        <f t="shared" si="5"/>
        <v>0</v>
      </c>
      <c r="E95" s="228">
        <f t="shared" si="6"/>
        <v>450333</v>
      </c>
      <c r="F95" s="228">
        <f t="shared" si="7"/>
        <v>450333</v>
      </c>
      <c r="G95" s="222" t="s">
        <v>506</v>
      </c>
      <c r="K95" s="22" t="s">
        <v>601</v>
      </c>
      <c r="L95" s="231">
        <v>0</v>
      </c>
      <c r="M95" s="231">
        <v>450333</v>
      </c>
      <c r="N95" s="231">
        <v>450333</v>
      </c>
      <c r="O95" s="22" t="b">
        <f t="shared" si="8"/>
        <v>1</v>
      </c>
    </row>
    <row r="96" spans="1:15" ht="54">
      <c r="A96" s="219" t="s">
        <v>603</v>
      </c>
      <c r="B96" s="219" t="s">
        <v>604</v>
      </c>
      <c r="C96" s="234">
        <v>1</v>
      </c>
      <c r="D96" s="228">
        <f t="shared" si="5"/>
        <v>0</v>
      </c>
      <c r="E96" s="228">
        <f t="shared" si="6"/>
        <v>432927</v>
      </c>
      <c r="F96" s="228">
        <f t="shared" si="7"/>
        <v>432927</v>
      </c>
      <c r="G96" s="222" t="s">
        <v>506</v>
      </c>
      <c r="K96" s="22" t="s">
        <v>603</v>
      </c>
      <c r="L96" s="231">
        <v>0</v>
      </c>
      <c r="M96" s="231">
        <v>432927</v>
      </c>
      <c r="N96" s="231">
        <v>432927</v>
      </c>
      <c r="O96" s="22" t="b">
        <f t="shared" si="8"/>
        <v>1</v>
      </c>
    </row>
    <row r="97" spans="1:15" ht="54">
      <c r="A97" s="219" t="s">
        <v>605</v>
      </c>
      <c r="B97" s="219" t="s">
        <v>606</v>
      </c>
      <c r="C97" s="234">
        <v>1</v>
      </c>
      <c r="D97" s="228">
        <f t="shared" si="5"/>
        <v>0</v>
      </c>
      <c r="E97" s="228">
        <f t="shared" si="6"/>
        <v>376223</v>
      </c>
      <c r="F97" s="228">
        <f t="shared" si="7"/>
        <v>376223</v>
      </c>
      <c r="G97" s="222" t="s">
        <v>506</v>
      </c>
      <c r="K97" s="22" t="s">
        <v>605</v>
      </c>
      <c r="L97" s="231">
        <v>0</v>
      </c>
      <c r="M97" s="231">
        <v>376223</v>
      </c>
      <c r="N97" s="231">
        <v>376223</v>
      </c>
      <c r="O97" s="22" t="b">
        <f t="shared" si="8"/>
        <v>1</v>
      </c>
    </row>
    <row r="98" spans="1:15" ht="54">
      <c r="A98" s="219" t="s">
        <v>607</v>
      </c>
      <c r="B98" s="219" t="s">
        <v>608</v>
      </c>
      <c r="C98" s="234">
        <v>1</v>
      </c>
      <c r="D98" s="228">
        <f t="shared" si="5"/>
        <v>0</v>
      </c>
      <c r="E98" s="228">
        <f t="shared" si="6"/>
        <v>448742</v>
      </c>
      <c r="F98" s="228">
        <f t="shared" si="7"/>
        <v>448742</v>
      </c>
      <c r="G98" s="222" t="s">
        <v>506</v>
      </c>
      <c r="K98" s="22" t="s">
        <v>607</v>
      </c>
      <c r="L98" s="231">
        <v>0</v>
      </c>
      <c r="M98" s="231">
        <v>448742</v>
      </c>
      <c r="N98" s="231">
        <v>448742</v>
      </c>
      <c r="O98" s="22" t="b">
        <f t="shared" si="8"/>
        <v>1</v>
      </c>
    </row>
    <row r="99" spans="1:15" ht="54">
      <c r="A99" s="219" t="s">
        <v>609</v>
      </c>
      <c r="B99" s="219" t="s">
        <v>610</v>
      </c>
      <c r="C99" s="234">
        <v>1</v>
      </c>
      <c r="D99" s="228">
        <f t="shared" si="5"/>
        <v>0</v>
      </c>
      <c r="E99" s="228">
        <f t="shared" si="6"/>
        <v>513969</v>
      </c>
      <c r="F99" s="228">
        <f t="shared" si="7"/>
        <v>513969</v>
      </c>
      <c r="G99" s="222" t="s">
        <v>506</v>
      </c>
      <c r="K99" s="22" t="s">
        <v>609</v>
      </c>
      <c r="L99" s="231">
        <v>0</v>
      </c>
      <c r="M99" s="231">
        <v>513969</v>
      </c>
      <c r="N99" s="231">
        <v>513969</v>
      </c>
      <c r="O99" s="22" t="b">
        <f t="shared" si="8"/>
        <v>1</v>
      </c>
    </row>
    <row r="100" spans="1:15" ht="54">
      <c r="A100" s="219" t="s">
        <v>611</v>
      </c>
      <c r="B100" s="219" t="s">
        <v>612</v>
      </c>
      <c r="C100" s="234">
        <v>1</v>
      </c>
      <c r="D100" s="228">
        <f t="shared" si="5"/>
        <v>0</v>
      </c>
      <c r="E100" s="228">
        <f t="shared" si="6"/>
        <v>553682</v>
      </c>
      <c r="F100" s="228">
        <f t="shared" si="7"/>
        <v>553682</v>
      </c>
      <c r="G100" s="222" t="s">
        <v>506</v>
      </c>
      <c r="K100" s="22" t="s">
        <v>611</v>
      </c>
      <c r="L100" s="231">
        <v>0</v>
      </c>
      <c r="M100" s="231">
        <v>553682</v>
      </c>
      <c r="N100" s="231">
        <v>553682</v>
      </c>
      <c r="O100" s="22" t="b">
        <f t="shared" si="8"/>
        <v>1</v>
      </c>
    </row>
    <row r="101" spans="1:15" ht="54">
      <c r="A101" s="219" t="s">
        <v>613</v>
      </c>
      <c r="B101" s="219" t="s">
        <v>614</v>
      </c>
      <c r="C101" s="234">
        <v>1</v>
      </c>
      <c r="D101" s="228">
        <f t="shared" si="5"/>
        <v>0</v>
      </c>
      <c r="E101" s="228">
        <f t="shared" si="6"/>
        <v>347278</v>
      </c>
      <c r="F101" s="228">
        <f t="shared" si="7"/>
        <v>347278</v>
      </c>
      <c r="G101" s="222" t="s">
        <v>506</v>
      </c>
      <c r="K101" s="22" t="s">
        <v>613</v>
      </c>
      <c r="L101" s="231">
        <v>0</v>
      </c>
      <c r="M101" s="231">
        <v>347278</v>
      </c>
      <c r="N101" s="231">
        <v>347278</v>
      </c>
      <c r="O101" s="22" t="b">
        <f t="shared" si="8"/>
        <v>1</v>
      </c>
    </row>
    <row r="102" spans="1:15" ht="54">
      <c r="A102" s="219" t="s">
        <v>615</v>
      </c>
      <c r="B102" s="219" t="s">
        <v>616</v>
      </c>
      <c r="C102" s="234">
        <v>1</v>
      </c>
      <c r="D102" s="228">
        <f t="shared" si="5"/>
        <v>0</v>
      </c>
      <c r="E102" s="228">
        <f t="shared" si="6"/>
        <v>329577</v>
      </c>
      <c r="F102" s="228">
        <f t="shared" si="7"/>
        <v>329577</v>
      </c>
      <c r="G102" s="222" t="s">
        <v>506</v>
      </c>
      <c r="K102" s="22" t="s">
        <v>615</v>
      </c>
      <c r="L102" s="231">
        <v>0</v>
      </c>
      <c r="M102" s="231">
        <v>329577</v>
      </c>
      <c r="N102" s="231">
        <v>329577</v>
      </c>
      <c r="O102" s="22" t="b">
        <f t="shared" si="8"/>
        <v>1</v>
      </c>
    </row>
    <row r="103" spans="1:15" ht="54">
      <c r="A103" s="219" t="s">
        <v>617</v>
      </c>
      <c r="B103" s="219" t="s">
        <v>618</v>
      </c>
      <c r="C103" s="234">
        <v>1</v>
      </c>
      <c r="D103" s="228">
        <f t="shared" si="5"/>
        <v>0</v>
      </c>
      <c r="E103" s="228">
        <f t="shared" si="6"/>
        <v>336056</v>
      </c>
      <c r="F103" s="228">
        <f t="shared" si="7"/>
        <v>336056</v>
      </c>
      <c r="G103" s="222" t="s">
        <v>506</v>
      </c>
      <c r="K103" s="22" t="s">
        <v>617</v>
      </c>
      <c r="L103" s="231">
        <v>0</v>
      </c>
      <c r="M103" s="231">
        <v>336056</v>
      </c>
      <c r="N103" s="231">
        <v>336056</v>
      </c>
      <c r="O103" s="22" t="b">
        <f t="shared" si="8"/>
        <v>1</v>
      </c>
    </row>
    <row r="104" spans="1:15" ht="54">
      <c r="A104" s="219" t="s">
        <v>619</v>
      </c>
      <c r="B104" s="219" t="s">
        <v>620</v>
      </c>
      <c r="C104" s="234">
        <v>1</v>
      </c>
      <c r="D104" s="228">
        <f t="shared" si="5"/>
        <v>0</v>
      </c>
      <c r="E104" s="228">
        <f t="shared" si="6"/>
        <v>340348</v>
      </c>
      <c r="F104" s="228">
        <f t="shared" si="7"/>
        <v>340348</v>
      </c>
      <c r="G104" s="222" t="s">
        <v>506</v>
      </c>
      <c r="K104" s="22" t="s">
        <v>619</v>
      </c>
      <c r="L104" s="231">
        <v>0</v>
      </c>
      <c r="M104" s="231">
        <v>340348</v>
      </c>
      <c r="N104" s="231">
        <v>340348</v>
      </c>
      <c r="O104" s="22" t="b">
        <f t="shared" si="8"/>
        <v>1</v>
      </c>
    </row>
    <row r="105" spans="1:15" ht="54">
      <c r="A105" s="219" t="s">
        <v>621</v>
      </c>
      <c r="B105" s="219" t="s">
        <v>622</v>
      </c>
      <c r="C105" s="234">
        <v>1</v>
      </c>
      <c r="D105" s="228">
        <f t="shared" si="5"/>
        <v>0</v>
      </c>
      <c r="E105" s="228">
        <f t="shared" si="6"/>
        <v>408917</v>
      </c>
      <c r="F105" s="228">
        <f t="shared" si="7"/>
        <v>408916.99</v>
      </c>
      <c r="G105" s="222" t="s">
        <v>506</v>
      </c>
      <c r="K105" s="22" t="s">
        <v>621</v>
      </c>
      <c r="L105" s="231">
        <v>0</v>
      </c>
      <c r="M105" s="231">
        <v>408917</v>
      </c>
      <c r="N105" s="231">
        <v>408916.99</v>
      </c>
      <c r="O105" s="22" t="b">
        <f t="shared" si="8"/>
        <v>1</v>
      </c>
    </row>
    <row r="106" spans="1:15" ht="32.4">
      <c r="A106" s="219" t="s">
        <v>623</v>
      </c>
      <c r="B106" s="219" t="s">
        <v>624</v>
      </c>
      <c r="C106" s="234">
        <v>0</v>
      </c>
      <c r="D106" s="228">
        <f t="shared" si="5"/>
        <v>0</v>
      </c>
      <c r="E106" s="228">
        <f t="shared" si="6"/>
        <v>0</v>
      </c>
      <c r="F106" s="228">
        <f t="shared" si="7"/>
        <v>0</v>
      </c>
      <c r="G106" s="222"/>
      <c r="K106" s="22" t="s">
        <v>623</v>
      </c>
      <c r="L106" s="231">
        <v>0</v>
      </c>
      <c r="M106" s="231">
        <v>0</v>
      </c>
      <c r="N106" s="231">
        <v>0</v>
      </c>
      <c r="O106" s="22" t="b">
        <f t="shared" si="8"/>
        <v>1</v>
      </c>
    </row>
    <row r="107" spans="1:15" ht="54">
      <c r="A107" s="219" t="s">
        <v>625</v>
      </c>
      <c r="B107" s="219" t="s">
        <v>626</v>
      </c>
      <c r="C107" s="234">
        <v>1</v>
      </c>
      <c r="D107" s="228">
        <f t="shared" si="5"/>
        <v>0</v>
      </c>
      <c r="E107" s="228">
        <f t="shared" si="6"/>
        <v>399413</v>
      </c>
      <c r="F107" s="228">
        <f t="shared" si="7"/>
        <v>399413</v>
      </c>
      <c r="G107" s="222" t="s">
        <v>506</v>
      </c>
      <c r="K107" s="22" t="s">
        <v>625</v>
      </c>
      <c r="L107" s="231">
        <v>0</v>
      </c>
      <c r="M107" s="231">
        <v>399413</v>
      </c>
      <c r="N107" s="231">
        <v>399413</v>
      </c>
      <c r="O107" s="22" t="b">
        <f t="shared" si="8"/>
        <v>1</v>
      </c>
    </row>
    <row r="108" spans="1:15" ht="54">
      <c r="A108" s="219" t="s">
        <v>627</v>
      </c>
      <c r="B108" s="219" t="s">
        <v>628</v>
      </c>
      <c r="C108" s="234">
        <v>1</v>
      </c>
      <c r="D108" s="228">
        <f t="shared" si="5"/>
        <v>0</v>
      </c>
      <c r="E108" s="228">
        <f t="shared" si="6"/>
        <v>338479</v>
      </c>
      <c r="F108" s="228">
        <f t="shared" si="7"/>
        <v>338479</v>
      </c>
      <c r="G108" s="222" t="s">
        <v>506</v>
      </c>
      <c r="K108" s="22" t="s">
        <v>627</v>
      </c>
      <c r="L108" s="231">
        <v>0</v>
      </c>
      <c r="M108" s="231">
        <v>338479</v>
      </c>
      <c r="N108" s="231">
        <v>338479</v>
      </c>
      <c r="O108" s="22" t="b">
        <f t="shared" si="8"/>
        <v>1</v>
      </c>
    </row>
    <row r="109" spans="1:15" ht="54">
      <c r="A109" s="219" t="s">
        <v>629</v>
      </c>
      <c r="B109" s="219" t="s">
        <v>630</v>
      </c>
      <c r="C109" s="234">
        <v>2.1600000000000001E-2</v>
      </c>
      <c r="D109" s="228">
        <f t="shared" si="5"/>
        <v>0</v>
      </c>
      <c r="E109" s="228">
        <f t="shared" si="6"/>
        <v>433885</v>
      </c>
      <c r="F109" s="228">
        <f t="shared" si="7"/>
        <v>9087.89</v>
      </c>
      <c r="G109" s="222" t="s">
        <v>506</v>
      </c>
      <c r="K109" s="22" t="s">
        <v>629</v>
      </c>
      <c r="L109" s="231">
        <v>0</v>
      </c>
      <c r="M109" s="231">
        <v>433885</v>
      </c>
      <c r="N109" s="231">
        <v>9087.89</v>
      </c>
      <c r="O109" s="22" t="b">
        <f t="shared" si="8"/>
        <v>1</v>
      </c>
    </row>
    <row r="110" spans="1:15" ht="54">
      <c r="A110" s="219" t="s">
        <v>631</v>
      </c>
      <c r="B110" s="219" t="s">
        <v>632</v>
      </c>
      <c r="C110" s="234">
        <v>1</v>
      </c>
      <c r="D110" s="228">
        <f t="shared" si="5"/>
        <v>0</v>
      </c>
      <c r="E110" s="228">
        <f t="shared" si="6"/>
        <v>435714</v>
      </c>
      <c r="F110" s="228">
        <f t="shared" si="7"/>
        <v>435714</v>
      </c>
      <c r="G110" s="222" t="s">
        <v>506</v>
      </c>
      <c r="K110" s="22" t="s">
        <v>631</v>
      </c>
      <c r="L110" s="231">
        <v>0</v>
      </c>
      <c r="M110" s="231">
        <v>435714</v>
      </c>
      <c r="N110" s="231">
        <v>435714</v>
      </c>
      <c r="O110" s="22" t="b">
        <f t="shared" si="8"/>
        <v>1</v>
      </c>
    </row>
    <row r="111" spans="1:15" ht="54">
      <c r="A111" s="219" t="s">
        <v>633</v>
      </c>
      <c r="B111" s="219" t="s">
        <v>634</v>
      </c>
      <c r="C111" s="234">
        <v>1</v>
      </c>
      <c r="D111" s="228">
        <f t="shared" si="5"/>
        <v>0</v>
      </c>
      <c r="E111" s="228">
        <f t="shared" si="6"/>
        <v>313832</v>
      </c>
      <c r="F111" s="228">
        <f t="shared" si="7"/>
        <v>313831.99</v>
      </c>
      <c r="G111" s="222" t="s">
        <v>506</v>
      </c>
      <c r="K111" s="22" t="s">
        <v>633</v>
      </c>
      <c r="L111" s="231">
        <v>0</v>
      </c>
      <c r="M111" s="231">
        <v>313832</v>
      </c>
      <c r="N111" s="231">
        <v>313831.99</v>
      </c>
      <c r="O111" s="22" t="b">
        <f t="shared" si="8"/>
        <v>1</v>
      </c>
    </row>
    <row r="112" spans="1:15" ht="54">
      <c r="A112" s="219" t="s">
        <v>635</v>
      </c>
      <c r="B112" s="219" t="s">
        <v>636</v>
      </c>
      <c r="C112" s="234">
        <v>1</v>
      </c>
      <c r="D112" s="228">
        <f t="shared" si="5"/>
        <v>0</v>
      </c>
      <c r="E112" s="228">
        <f t="shared" si="6"/>
        <v>359000</v>
      </c>
      <c r="F112" s="228">
        <f t="shared" si="7"/>
        <v>358999.82</v>
      </c>
      <c r="G112" s="222" t="s">
        <v>506</v>
      </c>
      <c r="K112" s="22" t="s">
        <v>635</v>
      </c>
      <c r="L112" s="231">
        <v>0</v>
      </c>
      <c r="M112" s="231">
        <v>359000</v>
      </c>
      <c r="N112" s="231">
        <v>358999.82</v>
      </c>
      <c r="O112" s="22" t="b">
        <f t="shared" si="8"/>
        <v>1</v>
      </c>
    </row>
    <row r="113" spans="1:15" ht="54">
      <c r="A113" s="219" t="s">
        <v>637</v>
      </c>
      <c r="B113" s="219" t="s">
        <v>638</v>
      </c>
      <c r="C113" s="234">
        <v>1</v>
      </c>
      <c r="D113" s="228">
        <f t="shared" si="5"/>
        <v>0</v>
      </c>
      <c r="E113" s="228">
        <f t="shared" si="6"/>
        <v>346835</v>
      </c>
      <c r="F113" s="228">
        <f t="shared" si="7"/>
        <v>346835</v>
      </c>
      <c r="G113" s="222" t="s">
        <v>506</v>
      </c>
      <c r="K113" s="22" t="s">
        <v>637</v>
      </c>
      <c r="L113" s="231">
        <v>0</v>
      </c>
      <c r="M113" s="231">
        <v>346835</v>
      </c>
      <c r="N113" s="231">
        <v>346835</v>
      </c>
      <c r="O113" s="22" t="b">
        <f t="shared" si="8"/>
        <v>1</v>
      </c>
    </row>
    <row r="114" spans="1:15" ht="54">
      <c r="A114" s="219" t="s">
        <v>639</v>
      </c>
      <c r="B114" s="219" t="s">
        <v>640</v>
      </c>
      <c r="C114" s="234">
        <v>1</v>
      </c>
      <c r="D114" s="228">
        <f t="shared" si="5"/>
        <v>0</v>
      </c>
      <c r="E114" s="228">
        <f t="shared" si="6"/>
        <v>388492</v>
      </c>
      <c r="F114" s="228">
        <f t="shared" si="7"/>
        <v>388491.99</v>
      </c>
      <c r="G114" s="222" t="s">
        <v>506</v>
      </c>
      <c r="K114" s="22" t="s">
        <v>639</v>
      </c>
      <c r="L114" s="231">
        <v>0</v>
      </c>
      <c r="M114" s="231">
        <v>388492</v>
      </c>
      <c r="N114" s="231">
        <v>388491.99</v>
      </c>
      <c r="O114" s="22" t="b">
        <f t="shared" si="8"/>
        <v>1</v>
      </c>
    </row>
    <row r="115" spans="1:15" ht="54">
      <c r="A115" s="219" t="s">
        <v>641</v>
      </c>
      <c r="B115" s="219" t="s">
        <v>642</v>
      </c>
      <c r="C115" s="234">
        <v>1</v>
      </c>
      <c r="D115" s="228">
        <f t="shared" si="5"/>
        <v>0</v>
      </c>
      <c r="E115" s="228">
        <f t="shared" si="6"/>
        <v>318383</v>
      </c>
      <c r="F115" s="228">
        <f t="shared" si="7"/>
        <v>318383</v>
      </c>
      <c r="G115" s="222" t="s">
        <v>506</v>
      </c>
      <c r="K115" s="22" t="s">
        <v>641</v>
      </c>
      <c r="L115" s="231">
        <v>0</v>
      </c>
      <c r="M115" s="231">
        <v>318383</v>
      </c>
      <c r="N115" s="231">
        <v>318383</v>
      </c>
      <c r="O115" s="22" t="b">
        <f t="shared" si="8"/>
        <v>1</v>
      </c>
    </row>
    <row r="116" spans="1:15" ht="54">
      <c r="A116" s="219" t="s">
        <v>643</v>
      </c>
      <c r="B116" s="219" t="s">
        <v>644</v>
      </c>
      <c r="C116" s="234">
        <v>1</v>
      </c>
      <c r="D116" s="228">
        <f t="shared" si="5"/>
        <v>0</v>
      </c>
      <c r="E116" s="228">
        <f t="shared" si="6"/>
        <v>372362</v>
      </c>
      <c r="F116" s="228">
        <f t="shared" si="7"/>
        <v>372361.99</v>
      </c>
      <c r="G116" s="222" t="s">
        <v>506</v>
      </c>
      <c r="K116" s="22" t="s">
        <v>643</v>
      </c>
      <c r="L116" s="231">
        <v>0</v>
      </c>
      <c r="M116" s="231">
        <v>372362</v>
      </c>
      <c r="N116" s="231">
        <v>372361.99</v>
      </c>
      <c r="O116" s="22" t="b">
        <f t="shared" si="8"/>
        <v>1</v>
      </c>
    </row>
    <row r="117" spans="1:15" ht="54">
      <c r="A117" s="219" t="s">
        <v>645</v>
      </c>
      <c r="B117" s="219" t="s">
        <v>646</v>
      </c>
      <c r="C117" s="234">
        <v>1</v>
      </c>
      <c r="D117" s="228">
        <f t="shared" si="5"/>
        <v>0</v>
      </c>
      <c r="E117" s="228">
        <f t="shared" si="6"/>
        <v>337910</v>
      </c>
      <c r="F117" s="228">
        <f t="shared" si="7"/>
        <v>337910</v>
      </c>
      <c r="G117" s="222" t="s">
        <v>506</v>
      </c>
      <c r="K117" s="22" t="s">
        <v>645</v>
      </c>
      <c r="L117" s="231">
        <v>0</v>
      </c>
      <c r="M117" s="231">
        <v>337910</v>
      </c>
      <c r="N117" s="231">
        <v>337910</v>
      </c>
      <c r="O117" s="22" t="b">
        <f t="shared" si="8"/>
        <v>1</v>
      </c>
    </row>
    <row r="118" spans="1:15" ht="54">
      <c r="A118" s="219" t="s">
        <v>647</v>
      </c>
      <c r="B118" s="219" t="s">
        <v>648</v>
      </c>
      <c r="C118" s="234">
        <v>1</v>
      </c>
      <c r="D118" s="228">
        <f t="shared" si="5"/>
        <v>0</v>
      </c>
      <c r="E118" s="228">
        <f t="shared" si="6"/>
        <v>393659</v>
      </c>
      <c r="F118" s="228">
        <f t="shared" si="7"/>
        <v>393659</v>
      </c>
      <c r="G118" s="222" t="s">
        <v>506</v>
      </c>
      <c r="K118" s="22" t="s">
        <v>647</v>
      </c>
      <c r="L118" s="231">
        <v>0</v>
      </c>
      <c r="M118" s="231">
        <v>393659</v>
      </c>
      <c r="N118" s="231">
        <v>393659</v>
      </c>
      <c r="O118" s="22" t="b">
        <f t="shared" si="8"/>
        <v>1</v>
      </c>
    </row>
    <row r="119" spans="1:15" ht="54">
      <c r="A119" s="219" t="s">
        <v>649</v>
      </c>
      <c r="B119" s="219" t="s">
        <v>650</v>
      </c>
      <c r="C119" s="234">
        <v>1</v>
      </c>
      <c r="D119" s="228">
        <f t="shared" si="5"/>
        <v>0</v>
      </c>
      <c r="E119" s="228">
        <f t="shared" si="6"/>
        <v>556054</v>
      </c>
      <c r="F119" s="228">
        <f t="shared" si="7"/>
        <v>556053.96</v>
      </c>
      <c r="G119" s="222" t="s">
        <v>506</v>
      </c>
      <c r="K119" s="22" t="s">
        <v>649</v>
      </c>
      <c r="L119" s="231">
        <v>0</v>
      </c>
      <c r="M119" s="231">
        <v>556054</v>
      </c>
      <c r="N119" s="231">
        <v>556053.96</v>
      </c>
      <c r="O119" s="22" t="b">
        <f t="shared" si="8"/>
        <v>1</v>
      </c>
    </row>
    <row r="120" spans="1:15" ht="54">
      <c r="A120" s="219" t="s">
        <v>651</v>
      </c>
      <c r="B120" s="219" t="s">
        <v>652</v>
      </c>
      <c r="C120" s="234">
        <v>1</v>
      </c>
      <c r="D120" s="228">
        <f t="shared" si="5"/>
        <v>0</v>
      </c>
      <c r="E120" s="228">
        <f t="shared" si="6"/>
        <v>545724</v>
      </c>
      <c r="F120" s="228">
        <f t="shared" si="7"/>
        <v>545724</v>
      </c>
      <c r="G120" s="222" t="s">
        <v>506</v>
      </c>
      <c r="K120" s="22" t="s">
        <v>651</v>
      </c>
      <c r="L120" s="231">
        <v>0</v>
      </c>
      <c r="M120" s="231">
        <v>545724</v>
      </c>
      <c r="N120" s="231">
        <v>545724</v>
      </c>
      <c r="O120" s="22" t="b">
        <f t="shared" si="8"/>
        <v>1</v>
      </c>
    </row>
    <row r="121" spans="1:15" ht="54">
      <c r="A121" s="219" t="s">
        <v>653</v>
      </c>
      <c r="B121" s="219" t="s">
        <v>654</v>
      </c>
      <c r="C121" s="234">
        <v>1</v>
      </c>
      <c r="D121" s="228">
        <f t="shared" si="5"/>
        <v>0</v>
      </c>
      <c r="E121" s="228">
        <f t="shared" si="6"/>
        <v>361176</v>
      </c>
      <c r="F121" s="228">
        <f t="shared" si="7"/>
        <v>361176</v>
      </c>
      <c r="G121" s="222" t="s">
        <v>506</v>
      </c>
      <c r="K121" s="22" t="s">
        <v>653</v>
      </c>
      <c r="L121" s="231">
        <v>0</v>
      </c>
      <c r="M121" s="231">
        <v>361176</v>
      </c>
      <c r="N121" s="231">
        <v>361176</v>
      </c>
      <c r="O121" s="22" t="b">
        <f t="shared" si="8"/>
        <v>1</v>
      </c>
    </row>
    <row r="122" spans="1:15" ht="54">
      <c r="A122" s="219" t="s">
        <v>655</v>
      </c>
      <c r="B122" s="219" t="s">
        <v>656</v>
      </c>
      <c r="C122" s="234">
        <v>1</v>
      </c>
      <c r="D122" s="228">
        <f t="shared" si="5"/>
        <v>0</v>
      </c>
      <c r="E122" s="228">
        <f t="shared" si="6"/>
        <v>403053</v>
      </c>
      <c r="F122" s="228">
        <f t="shared" si="7"/>
        <v>403053</v>
      </c>
      <c r="G122" s="222" t="s">
        <v>506</v>
      </c>
      <c r="K122" s="22" t="s">
        <v>655</v>
      </c>
      <c r="L122" s="231">
        <v>0</v>
      </c>
      <c r="M122" s="231">
        <v>403053</v>
      </c>
      <c r="N122" s="231">
        <v>403053</v>
      </c>
      <c r="O122" s="22" t="b">
        <f t="shared" si="8"/>
        <v>1</v>
      </c>
    </row>
    <row r="123" spans="1:15" ht="54">
      <c r="A123" s="219" t="s">
        <v>657</v>
      </c>
      <c r="B123" s="219" t="s">
        <v>658</v>
      </c>
      <c r="C123" s="234">
        <v>1</v>
      </c>
      <c r="D123" s="228">
        <f t="shared" si="5"/>
        <v>0</v>
      </c>
      <c r="E123" s="228">
        <f t="shared" si="6"/>
        <v>319770</v>
      </c>
      <c r="F123" s="228">
        <f t="shared" si="7"/>
        <v>319770</v>
      </c>
      <c r="G123" s="222" t="s">
        <v>506</v>
      </c>
      <c r="K123" s="22" t="s">
        <v>657</v>
      </c>
      <c r="L123" s="231">
        <v>0</v>
      </c>
      <c r="M123" s="231">
        <v>319770</v>
      </c>
      <c r="N123" s="231">
        <v>319770</v>
      </c>
      <c r="O123" s="22" t="b">
        <f t="shared" si="8"/>
        <v>1</v>
      </c>
    </row>
    <row r="124" spans="1:15" ht="54">
      <c r="A124" s="219" t="s">
        <v>659</v>
      </c>
      <c r="B124" s="219" t="s">
        <v>660</v>
      </c>
      <c r="C124" s="234">
        <v>1</v>
      </c>
      <c r="D124" s="228">
        <f t="shared" si="5"/>
        <v>0</v>
      </c>
      <c r="E124" s="228">
        <f t="shared" si="6"/>
        <v>665835</v>
      </c>
      <c r="F124" s="228">
        <f t="shared" si="7"/>
        <v>665835</v>
      </c>
      <c r="G124" s="222" t="s">
        <v>506</v>
      </c>
      <c r="K124" s="22" t="s">
        <v>659</v>
      </c>
      <c r="L124" s="231">
        <v>0</v>
      </c>
      <c r="M124" s="231">
        <v>665835</v>
      </c>
      <c r="N124" s="231">
        <v>665835</v>
      </c>
      <c r="O124" s="22" t="b">
        <f t="shared" si="8"/>
        <v>1</v>
      </c>
    </row>
    <row r="125" spans="1:15" ht="54">
      <c r="A125" s="219" t="s">
        <v>661</v>
      </c>
      <c r="B125" s="219" t="s">
        <v>662</v>
      </c>
      <c r="C125" s="234">
        <v>0</v>
      </c>
      <c r="D125" s="228">
        <f t="shared" si="5"/>
        <v>0</v>
      </c>
      <c r="E125" s="228">
        <f t="shared" si="6"/>
        <v>887082</v>
      </c>
      <c r="F125" s="228">
        <f t="shared" si="7"/>
        <v>0</v>
      </c>
      <c r="G125" s="222" t="s">
        <v>506</v>
      </c>
      <c r="K125" s="22" t="s">
        <v>661</v>
      </c>
      <c r="L125" s="231">
        <v>0</v>
      </c>
      <c r="M125" s="231">
        <v>887082</v>
      </c>
      <c r="N125" s="231">
        <v>0</v>
      </c>
      <c r="O125" s="22" t="b">
        <f t="shared" si="8"/>
        <v>1</v>
      </c>
    </row>
    <row r="126" spans="1:15" ht="54">
      <c r="A126" s="219" t="s">
        <v>663</v>
      </c>
      <c r="B126" s="219" t="s">
        <v>664</v>
      </c>
      <c r="C126" s="234">
        <v>1</v>
      </c>
      <c r="D126" s="228">
        <f t="shared" si="5"/>
        <v>0</v>
      </c>
      <c r="E126" s="228">
        <f t="shared" si="6"/>
        <v>450270</v>
      </c>
      <c r="F126" s="228">
        <f t="shared" si="7"/>
        <v>450270</v>
      </c>
      <c r="G126" s="222" t="s">
        <v>506</v>
      </c>
      <c r="K126" s="22" t="s">
        <v>663</v>
      </c>
      <c r="L126" s="231">
        <v>0</v>
      </c>
      <c r="M126" s="231">
        <v>450270</v>
      </c>
      <c r="N126" s="231">
        <v>450270</v>
      </c>
      <c r="O126" s="22" t="b">
        <f t="shared" si="8"/>
        <v>1</v>
      </c>
    </row>
    <row r="127" spans="1:15" ht="54">
      <c r="A127" s="219" t="s">
        <v>665</v>
      </c>
      <c r="B127" s="219" t="s">
        <v>666</v>
      </c>
      <c r="C127" s="234">
        <v>1</v>
      </c>
      <c r="D127" s="228">
        <f t="shared" si="5"/>
        <v>0</v>
      </c>
      <c r="E127" s="228">
        <f t="shared" si="6"/>
        <v>1038834</v>
      </c>
      <c r="F127" s="228">
        <f t="shared" si="7"/>
        <v>1038834</v>
      </c>
      <c r="G127" s="222" t="s">
        <v>506</v>
      </c>
      <c r="K127" s="22" t="s">
        <v>665</v>
      </c>
      <c r="L127" s="231">
        <v>0</v>
      </c>
      <c r="M127" s="231">
        <v>1038834</v>
      </c>
      <c r="N127" s="231">
        <v>1038834</v>
      </c>
      <c r="O127" s="22" t="b">
        <f t="shared" si="8"/>
        <v>1</v>
      </c>
    </row>
    <row r="128" spans="1:15" ht="54">
      <c r="A128" s="219" t="s">
        <v>667</v>
      </c>
      <c r="B128" s="219" t="s">
        <v>668</v>
      </c>
      <c r="C128" s="234">
        <v>1</v>
      </c>
      <c r="D128" s="228">
        <f t="shared" si="5"/>
        <v>0</v>
      </c>
      <c r="E128" s="228">
        <f t="shared" si="6"/>
        <v>356448</v>
      </c>
      <c r="F128" s="228">
        <f t="shared" si="7"/>
        <v>356448</v>
      </c>
      <c r="G128" s="222" t="s">
        <v>506</v>
      </c>
      <c r="K128" s="22" t="s">
        <v>667</v>
      </c>
      <c r="L128" s="231">
        <v>0</v>
      </c>
      <c r="M128" s="231">
        <v>356448</v>
      </c>
      <c r="N128" s="231">
        <v>356448</v>
      </c>
      <c r="O128" s="22" t="b">
        <f t="shared" si="8"/>
        <v>1</v>
      </c>
    </row>
    <row r="129" spans="1:15" ht="54">
      <c r="A129" s="219" t="s">
        <v>669</v>
      </c>
      <c r="B129" s="219" t="s">
        <v>670</v>
      </c>
      <c r="C129" s="234">
        <v>1</v>
      </c>
      <c r="D129" s="228">
        <f t="shared" si="5"/>
        <v>0</v>
      </c>
      <c r="E129" s="228">
        <f t="shared" si="6"/>
        <v>319806</v>
      </c>
      <c r="F129" s="228">
        <f t="shared" si="7"/>
        <v>318806</v>
      </c>
      <c r="G129" s="222" t="s">
        <v>506</v>
      </c>
      <c r="K129" s="22" t="s">
        <v>669</v>
      </c>
      <c r="L129" s="231">
        <v>0</v>
      </c>
      <c r="M129" s="231">
        <v>319806</v>
      </c>
      <c r="N129" s="231">
        <v>318806</v>
      </c>
      <c r="O129" s="22" t="b">
        <f t="shared" si="8"/>
        <v>1</v>
      </c>
    </row>
    <row r="130" spans="1:15" ht="54">
      <c r="A130" s="219" t="s">
        <v>671</v>
      </c>
      <c r="B130" s="219" t="s">
        <v>672</v>
      </c>
      <c r="C130" s="234">
        <v>0</v>
      </c>
      <c r="D130" s="228">
        <f t="shared" si="5"/>
        <v>0</v>
      </c>
      <c r="E130" s="228">
        <f t="shared" si="6"/>
        <v>512105</v>
      </c>
      <c r="F130" s="228">
        <f t="shared" si="7"/>
        <v>512105</v>
      </c>
      <c r="G130" s="222" t="s">
        <v>506</v>
      </c>
      <c r="K130" s="22" t="s">
        <v>671</v>
      </c>
      <c r="L130" s="231">
        <v>0</v>
      </c>
      <c r="M130" s="231">
        <v>512105</v>
      </c>
      <c r="N130" s="231">
        <v>512105</v>
      </c>
      <c r="O130" s="22" t="b">
        <f t="shared" si="8"/>
        <v>1</v>
      </c>
    </row>
    <row r="131" spans="1:15" ht="54">
      <c r="A131" s="219" t="s">
        <v>673</v>
      </c>
      <c r="B131" s="219" t="s">
        <v>674</v>
      </c>
      <c r="C131" s="234">
        <v>1</v>
      </c>
      <c r="D131" s="228">
        <f t="shared" si="5"/>
        <v>0</v>
      </c>
      <c r="E131" s="228">
        <f t="shared" si="6"/>
        <v>417912</v>
      </c>
      <c r="F131" s="228">
        <f t="shared" si="7"/>
        <v>417911.7</v>
      </c>
      <c r="G131" s="222" t="s">
        <v>506</v>
      </c>
      <c r="K131" s="22" t="s">
        <v>673</v>
      </c>
      <c r="L131" s="231">
        <v>0</v>
      </c>
      <c r="M131" s="231">
        <v>417912</v>
      </c>
      <c r="N131" s="231">
        <v>417911.7</v>
      </c>
      <c r="O131" s="22" t="b">
        <f t="shared" si="8"/>
        <v>1</v>
      </c>
    </row>
    <row r="132" spans="1:15" ht="54">
      <c r="A132" s="219" t="s">
        <v>675</v>
      </c>
      <c r="B132" s="219" t="s">
        <v>676</v>
      </c>
      <c r="C132" s="234">
        <v>1</v>
      </c>
      <c r="D132" s="228">
        <f t="shared" si="5"/>
        <v>0</v>
      </c>
      <c r="E132" s="228">
        <f t="shared" si="6"/>
        <v>606944</v>
      </c>
      <c r="F132" s="228">
        <f t="shared" si="7"/>
        <v>606944</v>
      </c>
      <c r="G132" s="222" t="s">
        <v>506</v>
      </c>
      <c r="K132" s="22" t="s">
        <v>675</v>
      </c>
      <c r="L132" s="231">
        <v>0</v>
      </c>
      <c r="M132" s="231">
        <v>606944</v>
      </c>
      <c r="N132" s="231">
        <v>606944</v>
      </c>
      <c r="O132" s="22" t="b">
        <f t="shared" si="8"/>
        <v>1</v>
      </c>
    </row>
    <row r="133" spans="1:15" ht="54">
      <c r="A133" s="219" t="s">
        <v>677</v>
      </c>
      <c r="B133" s="219" t="s">
        <v>678</v>
      </c>
      <c r="C133" s="234">
        <v>1</v>
      </c>
      <c r="D133" s="228">
        <f t="shared" si="5"/>
        <v>0</v>
      </c>
      <c r="E133" s="228">
        <f t="shared" si="6"/>
        <v>374300</v>
      </c>
      <c r="F133" s="228">
        <f t="shared" si="7"/>
        <v>374300</v>
      </c>
      <c r="G133" s="222" t="s">
        <v>506</v>
      </c>
      <c r="K133" s="22" t="s">
        <v>677</v>
      </c>
      <c r="L133" s="231">
        <v>0</v>
      </c>
      <c r="M133" s="231">
        <v>374300</v>
      </c>
      <c r="N133" s="231">
        <v>374300</v>
      </c>
      <c r="O133" s="22" t="b">
        <f t="shared" si="8"/>
        <v>1</v>
      </c>
    </row>
    <row r="134" spans="1:15" ht="54">
      <c r="A134" s="219" t="s">
        <v>679</v>
      </c>
      <c r="B134" s="219" t="s">
        <v>680</v>
      </c>
      <c r="C134" s="234">
        <v>1</v>
      </c>
      <c r="D134" s="228">
        <f t="shared" si="5"/>
        <v>0</v>
      </c>
      <c r="E134" s="228">
        <f t="shared" si="6"/>
        <v>340952</v>
      </c>
      <c r="F134" s="228">
        <f t="shared" si="7"/>
        <v>340952</v>
      </c>
      <c r="G134" s="222" t="s">
        <v>506</v>
      </c>
      <c r="K134" s="22" t="s">
        <v>679</v>
      </c>
      <c r="L134" s="231">
        <v>0</v>
      </c>
      <c r="M134" s="231">
        <v>340952</v>
      </c>
      <c r="N134" s="231">
        <v>340952</v>
      </c>
      <c r="O134" s="22" t="b">
        <f t="shared" si="8"/>
        <v>1</v>
      </c>
    </row>
    <row r="135" spans="1:15" ht="54">
      <c r="A135" s="219" t="s">
        <v>681</v>
      </c>
      <c r="B135" s="219" t="s">
        <v>682</v>
      </c>
      <c r="C135" s="234">
        <v>1</v>
      </c>
      <c r="D135" s="228">
        <f t="shared" si="5"/>
        <v>0</v>
      </c>
      <c r="E135" s="228">
        <f t="shared" si="6"/>
        <v>353535</v>
      </c>
      <c r="F135" s="228">
        <f t="shared" si="7"/>
        <v>353535</v>
      </c>
      <c r="G135" s="222" t="s">
        <v>506</v>
      </c>
      <c r="K135" s="22" t="s">
        <v>681</v>
      </c>
      <c r="L135" s="231">
        <v>0</v>
      </c>
      <c r="M135" s="231">
        <v>353535</v>
      </c>
      <c r="N135" s="231">
        <v>353535</v>
      </c>
      <c r="O135" s="22" t="b">
        <f t="shared" si="8"/>
        <v>1</v>
      </c>
    </row>
    <row r="136" spans="1:15" ht="54">
      <c r="A136" s="219" t="s">
        <v>683</v>
      </c>
      <c r="B136" s="219" t="s">
        <v>684</v>
      </c>
      <c r="C136" s="234">
        <v>1</v>
      </c>
      <c r="D136" s="228">
        <f t="shared" ref="D136:D199" si="9">+L136</f>
        <v>0</v>
      </c>
      <c r="E136" s="228">
        <f t="shared" ref="E136:E199" si="10">+M136</f>
        <v>353519</v>
      </c>
      <c r="F136" s="228">
        <f t="shared" ref="F136:F199" si="11">+N136</f>
        <v>353519</v>
      </c>
      <c r="G136" s="222" t="s">
        <v>506</v>
      </c>
      <c r="K136" s="22" t="s">
        <v>683</v>
      </c>
      <c r="L136" s="231">
        <v>0</v>
      </c>
      <c r="M136" s="231">
        <v>353519</v>
      </c>
      <c r="N136" s="231">
        <v>353519</v>
      </c>
      <c r="O136" s="22" t="b">
        <f t="shared" ref="O136:O199" si="12">+A136=K136</f>
        <v>1</v>
      </c>
    </row>
    <row r="137" spans="1:15" ht="54">
      <c r="A137" s="219" t="s">
        <v>685</v>
      </c>
      <c r="B137" s="219" t="s">
        <v>686</v>
      </c>
      <c r="C137" s="234">
        <v>1</v>
      </c>
      <c r="D137" s="228">
        <f t="shared" si="9"/>
        <v>0</v>
      </c>
      <c r="E137" s="228">
        <f t="shared" si="10"/>
        <v>577546</v>
      </c>
      <c r="F137" s="228">
        <f t="shared" si="11"/>
        <v>577545.09</v>
      </c>
      <c r="G137" s="222" t="s">
        <v>506</v>
      </c>
      <c r="K137" s="22" t="s">
        <v>685</v>
      </c>
      <c r="L137" s="231">
        <v>0</v>
      </c>
      <c r="M137" s="231">
        <v>577546</v>
      </c>
      <c r="N137" s="231">
        <v>577545.09</v>
      </c>
      <c r="O137" s="22" t="b">
        <f t="shared" si="12"/>
        <v>1</v>
      </c>
    </row>
    <row r="138" spans="1:15" ht="54">
      <c r="A138" s="219" t="s">
        <v>687</v>
      </c>
      <c r="B138" s="219" t="s">
        <v>688</v>
      </c>
      <c r="C138" s="234">
        <v>1</v>
      </c>
      <c r="D138" s="228">
        <f t="shared" si="9"/>
        <v>0</v>
      </c>
      <c r="E138" s="228">
        <f t="shared" si="10"/>
        <v>470689</v>
      </c>
      <c r="F138" s="228">
        <f t="shared" si="11"/>
        <v>470689</v>
      </c>
      <c r="G138" s="222" t="s">
        <v>506</v>
      </c>
      <c r="K138" s="22" t="s">
        <v>687</v>
      </c>
      <c r="L138" s="231">
        <v>0</v>
      </c>
      <c r="M138" s="231">
        <v>470689</v>
      </c>
      <c r="N138" s="231">
        <v>470689</v>
      </c>
      <c r="O138" s="22" t="b">
        <f t="shared" si="12"/>
        <v>1</v>
      </c>
    </row>
    <row r="139" spans="1:15" ht="54">
      <c r="A139" s="219" t="s">
        <v>689</v>
      </c>
      <c r="B139" s="219" t="s">
        <v>690</v>
      </c>
      <c r="C139" s="234">
        <v>1</v>
      </c>
      <c r="D139" s="228">
        <f t="shared" si="9"/>
        <v>0</v>
      </c>
      <c r="E139" s="228">
        <f t="shared" si="10"/>
        <v>328062</v>
      </c>
      <c r="F139" s="228">
        <f t="shared" si="11"/>
        <v>328062</v>
      </c>
      <c r="G139" s="222" t="s">
        <v>506</v>
      </c>
      <c r="K139" s="22" t="s">
        <v>689</v>
      </c>
      <c r="L139" s="231">
        <v>0</v>
      </c>
      <c r="M139" s="231">
        <v>328062</v>
      </c>
      <c r="N139" s="231">
        <v>328062</v>
      </c>
      <c r="O139" s="22" t="b">
        <f t="shared" si="12"/>
        <v>1</v>
      </c>
    </row>
    <row r="140" spans="1:15" ht="54">
      <c r="A140" s="219" t="s">
        <v>691</v>
      </c>
      <c r="B140" s="219" t="s">
        <v>692</v>
      </c>
      <c r="C140" s="234">
        <v>1</v>
      </c>
      <c r="D140" s="228">
        <f t="shared" si="9"/>
        <v>0</v>
      </c>
      <c r="E140" s="228">
        <f t="shared" si="10"/>
        <v>396598</v>
      </c>
      <c r="F140" s="228">
        <f t="shared" si="11"/>
        <v>396598</v>
      </c>
      <c r="G140" s="222" t="s">
        <v>506</v>
      </c>
      <c r="K140" s="22" t="s">
        <v>691</v>
      </c>
      <c r="L140" s="231">
        <v>0</v>
      </c>
      <c r="M140" s="231">
        <v>396598</v>
      </c>
      <c r="N140" s="231">
        <v>396598</v>
      </c>
      <c r="O140" s="22" t="b">
        <f t="shared" si="12"/>
        <v>1</v>
      </c>
    </row>
    <row r="141" spans="1:15" ht="54">
      <c r="A141" s="219" t="s">
        <v>693</v>
      </c>
      <c r="B141" s="219" t="s">
        <v>694</v>
      </c>
      <c r="C141" s="234">
        <v>1</v>
      </c>
      <c r="D141" s="228">
        <f t="shared" si="9"/>
        <v>0</v>
      </c>
      <c r="E141" s="228">
        <f t="shared" si="10"/>
        <v>391035</v>
      </c>
      <c r="F141" s="228">
        <f t="shared" si="11"/>
        <v>391035</v>
      </c>
      <c r="G141" s="222" t="s">
        <v>506</v>
      </c>
      <c r="K141" s="22" t="s">
        <v>693</v>
      </c>
      <c r="L141" s="231">
        <v>0</v>
      </c>
      <c r="M141" s="231">
        <v>391035</v>
      </c>
      <c r="N141" s="231">
        <v>391035</v>
      </c>
      <c r="O141" s="22" t="b">
        <f t="shared" si="12"/>
        <v>1</v>
      </c>
    </row>
    <row r="142" spans="1:15" ht="54">
      <c r="A142" s="219" t="s">
        <v>695</v>
      </c>
      <c r="B142" s="219" t="s">
        <v>696</v>
      </c>
      <c r="C142" s="234">
        <v>1</v>
      </c>
      <c r="D142" s="228">
        <f t="shared" si="9"/>
        <v>0</v>
      </c>
      <c r="E142" s="228">
        <f t="shared" si="10"/>
        <v>560910</v>
      </c>
      <c r="F142" s="228">
        <f t="shared" si="11"/>
        <v>560910</v>
      </c>
      <c r="G142" s="222" t="s">
        <v>506</v>
      </c>
      <c r="K142" s="22" t="s">
        <v>695</v>
      </c>
      <c r="L142" s="231">
        <v>0</v>
      </c>
      <c r="M142" s="231">
        <v>560910</v>
      </c>
      <c r="N142" s="231">
        <v>560910</v>
      </c>
      <c r="O142" s="22" t="b">
        <f t="shared" si="12"/>
        <v>1</v>
      </c>
    </row>
    <row r="143" spans="1:15" ht="54">
      <c r="A143" s="219" t="s">
        <v>697</v>
      </c>
      <c r="B143" s="219" t="s">
        <v>698</v>
      </c>
      <c r="C143" s="234">
        <v>1</v>
      </c>
      <c r="D143" s="228">
        <f t="shared" si="9"/>
        <v>0</v>
      </c>
      <c r="E143" s="228">
        <f t="shared" si="10"/>
        <v>298611</v>
      </c>
      <c r="F143" s="228">
        <f t="shared" si="11"/>
        <v>298610.98</v>
      </c>
      <c r="G143" s="222" t="s">
        <v>506</v>
      </c>
      <c r="K143" s="22" t="s">
        <v>697</v>
      </c>
      <c r="L143" s="231">
        <v>0</v>
      </c>
      <c r="M143" s="231">
        <v>298611</v>
      </c>
      <c r="N143" s="231">
        <v>298610.98</v>
      </c>
      <c r="O143" s="22" t="b">
        <f t="shared" si="12"/>
        <v>1</v>
      </c>
    </row>
    <row r="144" spans="1:15" ht="54">
      <c r="A144" s="219" t="s">
        <v>699</v>
      </c>
      <c r="B144" s="219" t="s">
        <v>700</v>
      </c>
      <c r="C144" s="234">
        <v>1</v>
      </c>
      <c r="D144" s="228">
        <f t="shared" si="9"/>
        <v>0</v>
      </c>
      <c r="E144" s="228">
        <f t="shared" si="10"/>
        <v>308217</v>
      </c>
      <c r="F144" s="228">
        <f t="shared" si="11"/>
        <v>308217</v>
      </c>
      <c r="G144" s="222" t="s">
        <v>506</v>
      </c>
      <c r="K144" s="22" t="s">
        <v>699</v>
      </c>
      <c r="L144" s="231">
        <v>0</v>
      </c>
      <c r="M144" s="231">
        <v>308217</v>
      </c>
      <c r="N144" s="231">
        <v>308217</v>
      </c>
      <c r="O144" s="22" t="b">
        <f t="shared" si="12"/>
        <v>1</v>
      </c>
    </row>
    <row r="145" spans="1:15" ht="54">
      <c r="A145" s="219" t="s">
        <v>701</v>
      </c>
      <c r="B145" s="219" t="s">
        <v>702</v>
      </c>
      <c r="C145" s="234">
        <v>1</v>
      </c>
      <c r="D145" s="228">
        <f t="shared" si="9"/>
        <v>0</v>
      </c>
      <c r="E145" s="228">
        <f t="shared" si="10"/>
        <v>380396</v>
      </c>
      <c r="F145" s="228">
        <f t="shared" si="11"/>
        <v>380396</v>
      </c>
      <c r="G145" s="222" t="s">
        <v>506</v>
      </c>
      <c r="K145" s="22" t="s">
        <v>701</v>
      </c>
      <c r="L145" s="231">
        <v>0</v>
      </c>
      <c r="M145" s="231">
        <v>380396</v>
      </c>
      <c r="N145" s="231">
        <v>380396</v>
      </c>
      <c r="O145" s="22" t="b">
        <f t="shared" si="12"/>
        <v>1</v>
      </c>
    </row>
    <row r="146" spans="1:15" ht="54">
      <c r="A146" s="219" t="s">
        <v>703</v>
      </c>
      <c r="B146" s="219" t="s">
        <v>704</v>
      </c>
      <c r="C146" s="234">
        <v>1</v>
      </c>
      <c r="D146" s="228">
        <f t="shared" si="9"/>
        <v>0</v>
      </c>
      <c r="E146" s="228">
        <f t="shared" si="10"/>
        <v>337436</v>
      </c>
      <c r="F146" s="228">
        <f t="shared" si="11"/>
        <v>337436</v>
      </c>
      <c r="G146" s="222" t="s">
        <v>506</v>
      </c>
      <c r="K146" s="22" t="s">
        <v>703</v>
      </c>
      <c r="L146" s="231">
        <v>0</v>
      </c>
      <c r="M146" s="231">
        <v>337436</v>
      </c>
      <c r="N146" s="231">
        <v>337436</v>
      </c>
      <c r="O146" s="22" t="b">
        <f t="shared" si="12"/>
        <v>1</v>
      </c>
    </row>
    <row r="147" spans="1:15" ht="54">
      <c r="A147" s="219" t="s">
        <v>705</v>
      </c>
      <c r="B147" s="219" t="s">
        <v>706</v>
      </c>
      <c r="C147" s="234">
        <v>1</v>
      </c>
      <c r="D147" s="228">
        <f t="shared" si="9"/>
        <v>0</v>
      </c>
      <c r="E147" s="228">
        <f t="shared" si="10"/>
        <v>416384</v>
      </c>
      <c r="F147" s="228">
        <f t="shared" si="11"/>
        <v>416384</v>
      </c>
      <c r="G147" s="222" t="s">
        <v>506</v>
      </c>
      <c r="K147" s="22" t="s">
        <v>705</v>
      </c>
      <c r="L147" s="231">
        <v>0</v>
      </c>
      <c r="M147" s="231">
        <v>416384</v>
      </c>
      <c r="N147" s="231">
        <v>416384</v>
      </c>
      <c r="O147" s="22" t="b">
        <f t="shared" si="12"/>
        <v>1</v>
      </c>
    </row>
    <row r="148" spans="1:15" ht="54">
      <c r="A148" s="219" t="s">
        <v>707</v>
      </c>
      <c r="B148" s="219" t="s">
        <v>708</v>
      </c>
      <c r="C148" s="234">
        <v>1</v>
      </c>
      <c r="D148" s="228">
        <f t="shared" si="9"/>
        <v>0</v>
      </c>
      <c r="E148" s="228">
        <f t="shared" si="10"/>
        <v>450456</v>
      </c>
      <c r="F148" s="228">
        <f t="shared" si="11"/>
        <v>450456</v>
      </c>
      <c r="G148" s="222" t="s">
        <v>506</v>
      </c>
      <c r="K148" s="22" t="s">
        <v>707</v>
      </c>
      <c r="L148" s="231">
        <v>0</v>
      </c>
      <c r="M148" s="231">
        <v>450456</v>
      </c>
      <c r="N148" s="231">
        <v>450456</v>
      </c>
      <c r="O148" s="22" t="b">
        <f t="shared" si="12"/>
        <v>1</v>
      </c>
    </row>
    <row r="149" spans="1:15" ht="54">
      <c r="A149" s="219" t="s">
        <v>709</v>
      </c>
      <c r="B149" s="219" t="s">
        <v>710</v>
      </c>
      <c r="C149" s="234">
        <v>1</v>
      </c>
      <c r="D149" s="228">
        <f t="shared" si="9"/>
        <v>0</v>
      </c>
      <c r="E149" s="228">
        <f t="shared" si="10"/>
        <v>339784</v>
      </c>
      <c r="F149" s="228">
        <f t="shared" si="11"/>
        <v>339784</v>
      </c>
      <c r="G149" s="222" t="s">
        <v>506</v>
      </c>
      <c r="K149" s="22" t="s">
        <v>709</v>
      </c>
      <c r="L149" s="231">
        <v>0</v>
      </c>
      <c r="M149" s="231">
        <v>339784</v>
      </c>
      <c r="N149" s="231">
        <v>339784</v>
      </c>
      <c r="O149" s="22" t="b">
        <f t="shared" si="12"/>
        <v>1</v>
      </c>
    </row>
    <row r="150" spans="1:15" ht="54">
      <c r="A150" s="219" t="s">
        <v>711</v>
      </c>
      <c r="B150" s="219" t="s">
        <v>712</v>
      </c>
      <c r="C150" s="234">
        <v>1</v>
      </c>
      <c r="D150" s="228">
        <f t="shared" si="9"/>
        <v>0</v>
      </c>
      <c r="E150" s="228">
        <f t="shared" si="10"/>
        <v>406476</v>
      </c>
      <c r="F150" s="228">
        <f t="shared" si="11"/>
        <v>406475.69</v>
      </c>
      <c r="G150" s="222" t="s">
        <v>506</v>
      </c>
      <c r="K150" s="22" t="s">
        <v>711</v>
      </c>
      <c r="L150" s="231">
        <v>0</v>
      </c>
      <c r="M150" s="231">
        <v>406476</v>
      </c>
      <c r="N150" s="231">
        <v>406475.69</v>
      </c>
      <c r="O150" s="22" t="b">
        <f t="shared" si="12"/>
        <v>1</v>
      </c>
    </row>
    <row r="151" spans="1:15" ht="54">
      <c r="A151" s="219" t="s">
        <v>713</v>
      </c>
      <c r="B151" s="219" t="s">
        <v>714</v>
      </c>
      <c r="C151" s="234">
        <v>1</v>
      </c>
      <c r="D151" s="228">
        <f t="shared" si="9"/>
        <v>0</v>
      </c>
      <c r="E151" s="228">
        <f t="shared" si="10"/>
        <v>392925</v>
      </c>
      <c r="F151" s="228">
        <f t="shared" si="11"/>
        <v>392925</v>
      </c>
      <c r="G151" s="222" t="s">
        <v>506</v>
      </c>
      <c r="K151" s="22" t="s">
        <v>713</v>
      </c>
      <c r="L151" s="231">
        <v>0</v>
      </c>
      <c r="M151" s="231">
        <v>392925</v>
      </c>
      <c r="N151" s="231">
        <v>392925</v>
      </c>
      <c r="O151" s="22" t="b">
        <f t="shared" si="12"/>
        <v>1</v>
      </c>
    </row>
    <row r="152" spans="1:15" ht="54">
      <c r="A152" s="219" t="s">
        <v>715</v>
      </c>
      <c r="B152" s="219" t="s">
        <v>716</v>
      </c>
      <c r="C152" s="234">
        <v>1</v>
      </c>
      <c r="D152" s="228">
        <f t="shared" si="9"/>
        <v>0</v>
      </c>
      <c r="E152" s="228">
        <f t="shared" si="10"/>
        <v>719418</v>
      </c>
      <c r="F152" s="228">
        <f t="shared" si="11"/>
        <v>719417.99</v>
      </c>
      <c r="G152" s="222" t="s">
        <v>506</v>
      </c>
      <c r="K152" s="22" t="s">
        <v>715</v>
      </c>
      <c r="L152" s="231">
        <v>0</v>
      </c>
      <c r="M152" s="231">
        <v>719418</v>
      </c>
      <c r="N152" s="231">
        <v>719417.99</v>
      </c>
      <c r="O152" s="22" t="b">
        <f t="shared" si="12"/>
        <v>1</v>
      </c>
    </row>
    <row r="153" spans="1:15" ht="54">
      <c r="A153" s="219" t="s">
        <v>717</v>
      </c>
      <c r="B153" s="219" t="s">
        <v>718</v>
      </c>
      <c r="C153" s="234">
        <v>1</v>
      </c>
      <c r="D153" s="228">
        <f t="shared" si="9"/>
        <v>0</v>
      </c>
      <c r="E153" s="228">
        <f t="shared" si="10"/>
        <v>480097</v>
      </c>
      <c r="F153" s="228">
        <f t="shared" si="11"/>
        <v>478324.3</v>
      </c>
      <c r="G153" s="222" t="s">
        <v>506</v>
      </c>
      <c r="K153" s="22" t="s">
        <v>717</v>
      </c>
      <c r="L153" s="231">
        <v>0</v>
      </c>
      <c r="M153" s="231">
        <v>480097</v>
      </c>
      <c r="N153" s="231">
        <v>478324.3</v>
      </c>
      <c r="O153" s="22" t="b">
        <f t="shared" si="12"/>
        <v>1</v>
      </c>
    </row>
    <row r="154" spans="1:15" ht="54">
      <c r="A154" s="219" t="s">
        <v>719</v>
      </c>
      <c r="B154" s="219" t="s">
        <v>720</v>
      </c>
      <c r="C154" s="234">
        <v>1</v>
      </c>
      <c r="D154" s="228">
        <f t="shared" si="9"/>
        <v>0</v>
      </c>
      <c r="E154" s="228">
        <f t="shared" si="10"/>
        <v>311316</v>
      </c>
      <c r="F154" s="228">
        <f t="shared" si="11"/>
        <v>311316</v>
      </c>
      <c r="G154" s="222" t="s">
        <v>506</v>
      </c>
      <c r="K154" s="22" t="s">
        <v>719</v>
      </c>
      <c r="L154" s="231">
        <v>0</v>
      </c>
      <c r="M154" s="231">
        <v>311316</v>
      </c>
      <c r="N154" s="231">
        <v>311316</v>
      </c>
      <c r="O154" s="22" t="b">
        <f t="shared" si="12"/>
        <v>1</v>
      </c>
    </row>
    <row r="155" spans="1:15" ht="54">
      <c r="A155" s="219" t="s">
        <v>721</v>
      </c>
      <c r="B155" s="219" t="s">
        <v>722</v>
      </c>
      <c r="C155" s="234">
        <v>1</v>
      </c>
      <c r="D155" s="228">
        <f t="shared" si="9"/>
        <v>0</v>
      </c>
      <c r="E155" s="228">
        <f t="shared" si="10"/>
        <v>307542</v>
      </c>
      <c r="F155" s="228">
        <f t="shared" si="11"/>
        <v>307541.96000000002</v>
      </c>
      <c r="G155" s="222" t="s">
        <v>506</v>
      </c>
      <c r="K155" s="22" t="s">
        <v>721</v>
      </c>
      <c r="L155" s="231">
        <v>0</v>
      </c>
      <c r="M155" s="231">
        <v>307542</v>
      </c>
      <c r="N155" s="231">
        <v>307541.96000000002</v>
      </c>
      <c r="O155" s="22" t="b">
        <f t="shared" si="12"/>
        <v>1</v>
      </c>
    </row>
    <row r="156" spans="1:15" ht="54">
      <c r="A156" s="219" t="s">
        <v>723</v>
      </c>
      <c r="B156" s="219" t="s">
        <v>724</v>
      </c>
      <c r="C156" s="234">
        <v>1</v>
      </c>
      <c r="D156" s="228">
        <f t="shared" si="9"/>
        <v>0</v>
      </c>
      <c r="E156" s="228">
        <f t="shared" si="10"/>
        <v>977404</v>
      </c>
      <c r="F156" s="228">
        <f t="shared" si="11"/>
        <v>977403.7</v>
      </c>
      <c r="G156" s="222" t="s">
        <v>506</v>
      </c>
      <c r="K156" s="22" t="s">
        <v>723</v>
      </c>
      <c r="L156" s="231">
        <v>0</v>
      </c>
      <c r="M156" s="231">
        <v>977404</v>
      </c>
      <c r="N156" s="231">
        <v>977403.7</v>
      </c>
      <c r="O156" s="22" t="b">
        <f t="shared" si="12"/>
        <v>1</v>
      </c>
    </row>
    <row r="157" spans="1:15" ht="54">
      <c r="A157" s="219" t="s">
        <v>725</v>
      </c>
      <c r="B157" s="219" t="s">
        <v>726</v>
      </c>
      <c r="C157" s="234">
        <v>1</v>
      </c>
      <c r="D157" s="228">
        <f t="shared" si="9"/>
        <v>0</v>
      </c>
      <c r="E157" s="228">
        <f t="shared" si="10"/>
        <v>353384</v>
      </c>
      <c r="F157" s="228">
        <f t="shared" si="11"/>
        <v>353384</v>
      </c>
      <c r="G157" s="222" t="s">
        <v>506</v>
      </c>
      <c r="K157" s="22" t="s">
        <v>725</v>
      </c>
      <c r="L157" s="231">
        <v>0</v>
      </c>
      <c r="M157" s="231">
        <v>353384</v>
      </c>
      <c r="N157" s="231">
        <v>353384</v>
      </c>
      <c r="O157" s="22" t="b">
        <f t="shared" si="12"/>
        <v>1</v>
      </c>
    </row>
    <row r="158" spans="1:15" ht="54">
      <c r="A158" s="219" t="s">
        <v>727</v>
      </c>
      <c r="B158" s="219" t="s">
        <v>728</v>
      </c>
      <c r="C158" s="234">
        <v>1</v>
      </c>
      <c r="D158" s="228">
        <f t="shared" si="9"/>
        <v>0</v>
      </c>
      <c r="E158" s="228">
        <f t="shared" si="10"/>
        <v>364124</v>
      </c>
      <c r="F158" s="228">
        <f t="shared" si="11"/>
        <v>364124</v>
      </c>
      <c r="G158" s="222" t="s">
        <v>506</v>
      </c>
      <c r="K158" s="22" t="s">
        <v>727</v>
      </c>
      <c r="L158" s="231">
        <v>0</v>
      </c>
      <c r="M158" s="231">
        <v>364124</v>
      </c>
      <c r="N158" s="231">
        <v>364124</v>
      </c>
      <c r="O158" s="22" t="b">
        <f t="shared" si="12"/>
        <v>1</v>
      </c>
    </row>
    <row r="159" spans="1:15" ht="54">
      <c r="A159" s="219" t="s">
        <v>729</v>
      </c>
      <c r="B159" s="219" t="s">
        <v>730</v>
      </c>
      <c r="C159" s="234">
        <v>1</v>
      </c>
      <c r="D159" s="228">
        <f t="shared" si="9"/>
        <v>0</v>
      </c>
      <c r="E159" s="228">
        <f t="shared" si="10"/>
        <v>729136</v>
      </c>
      <c r="F159" s="228">
        <f t="shared" si="11"/>
        <v>729136</v>
      </c>
      <c r="G159" s="222" t="s">
        <v>506</v>
      </c>
      <c r="K159" s="22" t="s">
        <v>729</v>
      </c>
      <c r="L159" s="231">
        <v>0</v>
      </c>
      <c r="M159" s="231">
        <v>729136</v>
      </c>
      <c r="N159" s="231">
        <v>729136</v>
      </c>
      <c r="O159" s="22" t="b">
        <f t="shared" si="12"/>
        <v>1</v>
      </c>
    </row>
    <row r="160" spans="1:15" ht="54">
      <c r="A160" s="219" t="s">
        <v>731</v>
      </c>
      <c r="B160" s="219" t="s">
        <v>732</v>
      </c>
      <c r="C160" s="234">
        <v>1</v>
      </c>
      <c r="D160" s="228">
        <f t="shared" si="9"/>
        <v>0</v>
      </c>
      <c r="E160" s="228">
        <f t="shared" si="10"/>
        <v>407691</v>
      </c>
      <c r="F160" s="228">
        <f t="shared" si="11"/>
        <v>407691</v>
      </c>
      <c r="G160" s="222" t="s">
        <v>506</v>
      </c>
      <c r="K160" s="22" t="s">
        <v>731</v>
      </c>
      <c r="L160" s="231">
        <v>0</v>
      </c>
      <c r="M160" s="231">
        <v>407691</v>
      </c>
      <c r="N160" s="231">
        <v>407691</v>
      </c>
      <c r="O160" s="22" t="b">
        <f t="shared" si="12"/>
        <v>1</v>
      </c>
    </row>
    <row r="161" spans="1:15" ht="54">
      <c r="A161" s="219" t="s">
        <v>733</v>
      </c>
      <c r="B161" s="219" t="s">
        <v>734</v>
      </c>
      <c r="C161" s="234">
        <v>1</v>
      </c>
      <c r="D161" s="228">
        <f t="shared" si="9"/>
        <v>0</v>
      </c>
      <c r="E161" s="228">
        <f t="shared" si="10"/>
        <v>410785</v>
      </c>
      <c r="F161" s="228">
        <f t="shared" si="11"/>
        <v>410785</v>
      </c>
      <c r="G161" s="222" t="s">
        <v>506</v>
      </c>
      <c r="K161" s="22" t="s">
        <v>733</v>
      </c>
      <c r="L161" s="231">
        <v>0</v>
      </c>
      <c r="M161" s="231">
        <v>410785</v>
      </c>
      <c r="N161" s="231">
        <v>410785</v>
      </c>
      <c r="O161" s="22" t="b">
        <f t="shared" si="12"/>
        <v>1</v>
      </c>
    </row>
    <row r="162" spans="1:15" ht="54">
      <c r="A162" s="219" t="s">
        <v>735</v>
      </c>
      <c r="B162" s="219" t="s">
        <v>736</v>
      </c>
      <c r="C162" s="234">
        <v>1</v>
      </c>
      <c r="D162" s="228">
        <f t="shared" si="9"/>
        <v>0</v>
      </c>
      <c r="E162" s="228">
        <f t="shared" si="10"/>
        <v>436853</v>
      </c>
      <c r="F162" s="228">
        <f t="shared" si="11"/>
        <v>436853</v>
      </c>
      <c r="G162" s="222" t="s">
        <v>506</v>
      </c>
      <c r="K162" s="22" t="s">
        <v>735</v>
      </c>
      <c r="L162" s="231">
        <v>0</v>
      </c>
      <c r="M162" s="231">
        <v>436853</v>
      </c>
      <c r="N162" s="231">
        <v>436853</v>
      </c>
      <c r="O162" s="22" t="b">
        <f t="shared" si="12"/>
        <v>1</v>
      </c>
    </row>
    <row r="163" spans="1:15" ht="54">
      <c r="A163" s="219" t="s">
        <v>737</v>
      </c>
      <c r="B163" s="219" t="s">
        <v>738</v>
      </c>
      <c r="C163" s="234">
        <v>1</v>
      </c>
      <c r="D163" s="228">
        <f t="shared" si="9"/>
        <v>0</v>
      </c>
      <c r="E163" s="228">
        <f t="shared" si="10"/>
        <v>381710</v>
      </c>
      <c r="F163" s="228">
        <f t="shared" si="11"/>
        <v>381709.99</v>
      </c>
      <c r="G163" s="222" t="s">
        <v>506</v>
      </c>
      <c r="K163" s="22" t="s">
        <v>737</v>
      </c>
      <c r="L163" s="231">
        <v>0</v>
      </c>
      <c r="M163" s="231">
        <v>381710</v>
      </c>
      <c r="N163" s="231">
        <v>381709.99</v>
      </c>
      <c r="O163" s="22" t="b">
        <f t="shared" si="12"/>
        <v>1</v>
      </c>
    </row>
    <row r="164" spans="1:15" ht="54">
      <c r="A164" s="219" t="s">
        <v>739</v>
      </c>
      <c r="B164" s="219" t="s">
        <v>740</v>
      </c>
      <c r="C164" s="234">
        <v>1</v>
      </c>
      <c r="D164" s="228">
        <f t="shared" si="9"/>
        <v>0</v>
      </c>
      <c r="E164" s="228">
        <f t="shared" si="10"/>
        <v>320331</v>
      </c>
      <c r="F164" s="228">
        <f t="shared" si="11"/>
        <v>320331</v>
      </c>
      <c r="G164" s="222" t="s">
        <v>506</v>
      </c>
      <c r="K164" s="22" t="s">
        <v>739</v>
      </c>
      <c r="L164" s="231">
        <v>0</v>
      </c>
      <c r="M164" s="231">
        <v>320331</v>
      </c>
      <c r="N164" s="231">
        <v>320331</v>
      </c>
      <c r="O164" s="22" t="b">
        <f t="shared" si="12"/>
        <v>1</v>
      </c>
    </row>
    <row r="165" spans="1:15" ht="54">
      <c r="A165" s="219" t="s">
        <v>741</v>
      </c>
      <c r="B165" s="219" t="s">
        <v>742</v>
      </c>
      <c r="C165" s="234">
        <v>1</v>
      </c>
      <c r="D165" s="228">
        <f t="shared" si="9"/>
        <v>0</v>
      </c>
      <c r="E165" s="228">
        <f t="shared" si="10"/>
        <v>352099</v>
      </c>
      <c r="F165" s="228">
        <f t="shared" si="11"/>
        <v>352099</v>
      </c>
      <c r="G165" s="222" t="s">
        <v>506</v>
      </c>
      <c r="K165" s="22" t="s">
        <v>741</v>
      </c>
      <c r="L165" s="231">
        <v>0</v>
      </c>
      <c r="M165" s="231">
        <v>352099</v>
      </c>
      <c r="N165" s="231">
        <v>352099</v>
      </c>
      <c r="O165" s="22" t="b">
        <f t="shared" si="12"/>
        <v>1</v>
      </c>
    </row>
    <row r="166" spans="1:15" ht="54">
      <c r="A166" s="219" t="s">
        <v>743</v>
      </c>
      <c r="B166" s="219" t="s">
        <v>744</v>
      </c>
      <c r="C166" s="234">
        <v>1</v>
      </c>
      <c r="D166" s="228">
        <f t="shared" si="9"/>
        <v>0</v>
      </c>
      <c r="E166" s="228">
        <f t="shared" si="10"/>
        <v>404171</v>
      </c>
      <c r="F166" s="228">
        <f t="shared" si="11"/>
        <v>404171</v>
      </c>
      <c r="G166" s="222" t="s">
        <v>506</v>
      </c>
      <c r="K166" s="22" t="s">
        <v>743</v>
      </c>
      <c r="L166" s="231">
        <v>0</v>
      </c>
      <c r="M166" s="231">
        <v>404171</v>
      </c>
      <c r="N166" s="231">
        <v>404171</v>
      </c>
      <c r="O166" s="22" t="b">
        <f t="shared" si="12"/>
        <v>1</v>
      </c>
    </row>
    <row r="167" spans="1:15" ht="54">
      <c r="A167" s="219" t="s">
        <v>745</v>
      </c>
      <c r="B167" s="219" t="s">
        <v>746</v>
      </c>
      <c r="C167" s="234">
        <v>1</v>
      </c>
      <c r="D167" s="228">
        <f t="shared" si="9"/>
        <v>0</v>
      </c>
      <c r="E167" s="228">
        <f t="shared" si="10"/>
        <v>333056</v>
      </c>
      <c r="F167" s="228">
        <f t="shared" si="11"/>
        <v>333056</v>
      </c>
      <c r="G167" s="222" t="s">
        <v>506</v>
      </c>
      <c r="K167" s="22" t="s">
        <v>745</v>
      </c>
      <c r="L167" s="231">
        <v>0</v>
      </c>
      <c r="M167" s="231">
        <v>333056</v>
      </c>
      <c r="N167" s="231">
        <v>333056</v>
      </c>
      <c r="O167" s="22" t="b">
        <f t="shared" si="12"/>
        <v>1</v>
      </c>
    </row>
    <row r="168" spans="1:15" ht="54">
      <c r="A168" s="219" t="s">
        <v>747</v>
      </c>
      <c r="B168" s="219" t="s">
        <v>748</v>
      </c>
      <c r="C168" s="234">
        <v>1</v>
      </c>
      <c r="D168" s="228">
        <f t="shared" si="9"/>
        <v>0</v>
      </c>
      <c r="E168" s="228">
        <f t="shared" si="10"/>
        <v>341311</v>
      </c>
      <c r="F168" s="228">
        <f t="shared" si="11"/>
        <v>341311</v>
      </c>
      <c r="G168" s="222" t="s">
        <v>506</v>
      </c>
      <c r="K168" s="22" t="s">
        <v>747</v>
      </c>
      <c r="L168" s="231">
        <v>0</v>
      </c>
      <c r="M168" s="231">
        <v>341311</v>
      </c>
      <c r="N168" s="231">
        <v>341311</v>
      </c>
      <c r="O168" s="22" t="b">
        <f t="shared" si="12"/>
        <v>1</v>
      </c>
    </row>
    <row r="169" spans="1:15" ht="54">
      <c r="A169" s="219" t="s">
        <v>749</v>
      </c>
      <c r="B169" s="219" t="s">
        <v>750</v>
      </c>
      <c r="C169" s="234">
        <v>1</v>
      </c>
      <c r="D169" s="228">
        <f t="shared" si="9"/>
        <v>0</v>
      </c>
      <c r="E169" s="228">
        <f t="shared" si="10"/>
        <v>332262</v>
      </c>
      <c r="F169" s="228">
        <f t="shared" si="11"/>
        <v>332262</v>
      </c>
      <c r="G169" s="222" t="s">
        <v>506</v>
      </c>
      <c r="K169" s="22" t="s">
        <v>749</v>
      </c>
      <c r="L169" s="231">
        <v>0</v>
      </c>
      <c r="M169" s="231">
        <v>332262</v>
      </c>
      <c r="N169" s="231">
        <v>332262</v>
      </c>
      <c r="O169" s="22" t="b">
        <f t="shared" si="12"/>
        <v>1</v>
      </c>
    </row>
    <row r="170" spans="1:15" ht="54">
      <c r="A170" s="219" t="s">
        <v>751</v>
      </c>
      <c r="B170" s="219" t="s">
        <v>752</v>
      </c>
      <c r="C170" s="234">
        <v>0</v>
      </c>
      <c r="D170" s="228">
        <f t="shared" si="9"/>
        <v>0</v>
      </c>
      <c r="E170" s="228">
        <f t="shared" si="10"/>
        <v>425649</v>
      </c>
      <c r="F170" s="228">
        <f t="shared" si="11"/>
        <v>0</v>
      </c>
      <c r="G170" s="222" t="s">
        <v>506</v>
      </c>
      <c r="K170" s="22" t="s">
        <v>751</v>
      </c>
      <c r="L170" s="231">
        <v>0</v>
      </c>
      <c r="M170" s="231">
        <v>425649</v>
      </c>
      <c r="N170" s="231">
        <v>0</v>
      </c>
      <c r="O170" s="22" t="b">
        <f t="shared" si="12"/>
        <v>1</v>
      </c>
    </row>
    <row r="171" spans="1:15" ht="54">
      <c r="A171" s="219" t="s">
        <v>753</v>
      </c>
      <c r="B171" s="219" t="s">
        <v>754</v>
      </c>
      <c r="C171" s="234">
        <v>1</v>
      </c>
      <c r="D171" s="228">
        <f t="shared" si="9"/>
        <v>0</v>
      </c>
      <c r="E171" s="228">
        <f t="shared" si="10"/>
        <v>956256</v>
      </c>
      <c r="F171" s="228">
        <f t="shared" si="11"/>
        <v>956256</v>
      </c>
      <c r="G171" s="222" t="s">
        <v>506</v>
      </c>
      <c r="K171" s="22" t="s">
        <v>753</v>
      </c>
      <c r="L171" s="231">
        <v>0</v>
      </c>
      <c r="M171" s="231">
        <v>956256</v>
      </c>
      <c r="N171" s="231">
        <v>956256</v>
      </c>
      <c r="O171" s="22" t="b">
        <f t="shared" si="12"/>
        <v>1</v>
      </c>
    </row>
    <row r="172" spans="1:15" ht="54">
      <c r="A172" s="219" t="s">
        <v>755</v>
      </c>
      <c r="B172" s="219" t="s">
        <v>756</v>
      </c>
      <c r="C172" s="234">
        <v>1</v>
      </c>
      <c r="D172" s="228">
        <f t="shared" si="9"/>
        <v>0</v>
      </c>
      <c r="E172" s="228">
        <f t="shared" si="10"/>
        <v>353837</v>
      </c>
      <c r="F172" s="228">
        <f t="shared" si="11"/>
        <v>353837</v>
      </c>
      <c r="G172" s="222" t="s">
        <v>506</v>
      </c>
      <c r="K172" s="22" t="s">
        <v>755</v>
      </c>
      <c r="L172" s="231">
        <v>0</v>
      </c>
      <c r="M172" s="231">
        <v>353837</v>
      </c>
      <c r="N172" s="231">
        <v>353837</v>
      </c>
      <c r="O172" s="22" t="b">
        <f t="shared" si="12"/>
        <v>1</v>
      </c>
    </row>
    <row r="173" spans="1:15" ht="54">
      <c r="A173" s="219" t="s">
        <v>757</v>
      </c>
      <c r="B173" s="219" t="s">
        <v>758</v>
      </c>
      <c r="C173" s="234">
        <v>1</v>
      </c>
      <c r="D173" s="228">
        <f t="shared" si="9"/>
        <v>0</v>
      </c>
      <c r="E173" s="228">
        <f t="shared" si="10"/>
        <v>342073</v>
      </c>
      <c r="F173" s="228">
        <f t="shared" si="11"/>
        <v>342073</v>
      </c>
      <c r="G173" s="222" t="s">
        <v>506</v>
      </c>
      <c r="K173" s="22" t="s">
        <v>757</v>
      </c>
      <c r="L173" s="231">
        <v>0</v>
      </c>
      <c r="M173" s="231">
        <v>342073</v>
      </c>
      <c r="N173" s="231">
        <v>342073</v>
      </c>
      <c r="O173" s="22" t="b">
        <f t="shared" si="12"/>
        <v>1</v>
      </c>
    </row>
    <row r="174" spans="1:15" ht="54">
      <c r="A174" s="219" t="s">
        <v>759</v>
      </c>
      <c r="B174" s="219" t="s">
        <v>760</v>
      </c>
      <c r="C174" s="234">
        <v>1</v>
      </c>
      <c r="D174" s="228">
        <f t="shared" si="9"/>
        <v>0</v>
      </c>
      <c r="E174" s="228">
        <f t="shared" si="10"/>
        <v>416457</v>
      </c>
      <c r="F174" s="228">
        <f t="shared" si="11"/>
        <v>416457</v>
      </c>
      <c r="G174" s="222" t="s">
        <v>506</v>
      </c>
      <c r="K174" s="22" t="s">
        <v>759</v>
      </c>
      <c r="L174" s="231">
        <v>0</v>
      </c>
      <c r="M174" s="231">
        <v>416457</v>
      </c>
      <c r="N174" s="231">
        <v>416457</v>
      </c>
      <c r="O174" s="22" t="b">
        <f t="shared" si="12"/>
        <v>1</v>
      </c>
    </row>
    <row r="175" spans="1:15" ht="54">
      <c r="A175" s="219" t="s">
        <v>761</v>
      </c>
      <c r="B175" s="219" t="s">
        <v>762</v>
      </c>
      <c r="C175" s="234">
        <v>1</v>
      </c>
      <c r="D175" s="228">
        <f t="shared" si="9"/>
        <v>0</v>
      </c>
      <c r="E175" s="228">
        <f t="shared" si="10"/>
        <v>660092</v>
      </c>
      <c r="F175" s="228">
        <f t="shared" si="11"/>
        <v>660092</v>
      </c>
      <c r="G175" s="222" t="s">
        <v>506</v>
      </c>
      <c r="K175" s="22" t="s">
        <v>761</v>
      </c>
      <c r="L175" s="231">
        <v>0</v>
      </c>
      <c r="M175" s="231">
        <v>660092</v>
      </c>
      <c r="N175" s="231">
        <v>660092</v>
      </c>
      <c r="O175" s="22" t="b">
        <f t="shared" si="12"/>
        <v>1</v>
      </c>
    </row>
    <row r="176" spans="1:15" ht="54">
      <c r="A176" s="219" t="s">
        <v>763</v>
      </c>
      <c r="B176" s="219" t="s">
        <v>764</v>
      </c>
      <c r="C176" s="234">
        <v>1</v>
      </c>
      <c r="D176" s="228">
        <f t="shared" si="9"/>
        <v>0</v>
      </c>
      <c r="E176" s="228">
        <f t="shared" si="10"/>
        <v>376413</v>
      </c>
      <c r="F176" s="228">
        <f t="shared" si="11"/>
        <v>376412.99</v>
      </c>
      <c r="G176" s="222" t="s">
        <v>506</v>
      </c>
      <c r="K176" s="22" t="s">
        <v>763</v>
      </c>
      <c r="L176" s="231">
        <v>0</v>
      </c>
      <c r="M176" s="231">
        <v>376413</v>
      </c>
      <c r="N176" s="231">
        <v>376412.99</v>
      </c>
      <c r="O176" s="22" t="b">
        <f t="shared" si="12"/>
        <v>1</v>
      </c>
    </row>
    <row r="177" spans="1:15" ht="54">
      <c r="A177" s="219" t="s">
        <v>765</v>
      </c>
      <c r="B177" s="219" t="s">
        <v>766</v>
      </c>
      <c r="C177" s="234">
        <v>1</v>
      </c>
      <c r="D177" s="228">
        <f t="shared" si="9"/>
        <v>0</v>
      </c>
      <c r="E177" s="228">
        <f t="shared" si="10"/>
        <v>379201</v>
      </c>
      <c r="F177" s="228">
        <f t="shared" si="11"/>
        <v>379201</v>
      </c>
      <c r="G177" s="222" t="s">
        <v>506</v>
      </c>
      <c r="K177" s="22" t="s">
        <v>765</v>
      </c>
      <c r="L177" s="231">
        <v>0</v>
      </c>
      <c r="M177" s="231">
        <v>379201</v>
      </c>
      <c r="N177" s="231">
        <v>379201</v>
      </c>
      <c r="O177" s="22" t="b">
        <f t="shared" si="12"/>
        <v>1</v>
      </c>
    </row>
    <row r="178" spans="1:15" ht="54">
      <c r="A178" s="219" t="s">
        <v>767</v>
      </c>
      <c r="B178" s="219" t="s">
        <v>768</v>
      </c>
      <c r="C178" s="234">
        <v>1</v>
      </c>
      <c r="D178" s="228">
        <f t="shared" si="9"/>
        <v>0</v>
      </c>
      <c r="E178" s="228">
        <f t="shared" si="10"/>
        <v>487189</v>
      </c>
      <c r="F178" s="228">
        <f t="shared" si="11"/>
        <v>487188.99</v>
      </c>
      <c r="G178" s="222" t="s">
        <v>506</v>
      </c>
      <c r="K178" s="22" t="s">
        <v>767</v>
      </c>
      <c r="L178" s="231">
        <v>0</v>
      </c>
      <c r="M178" s="231">
        <v>487189</v>
      </c>
      <c r="N178" s="231">
        <v>487188.99</v>
      </c>
      <c r="O178" s="22" t="b">
        <f t="shared" si="12"/>
        <v>1</v>
      </c>
    </row>
    <row r="179" spans="1:15" ht="54">
      <c r="A179" s="219" t="s">
        <v>769</v>
      </c>
      <c r="B179" s="219" t="s">
        <v>770</v>
      </c>
      <c r="C179" s="234">
        <v>1</v>
      </c>
      <c r="D179" s="228">
        <f t="shared" si="9"/>
        <v>0</v>
      </c>
      <c r="E179" s="228">
        <f t="shared" si="10"/>
        <v>309430</v>
      </c>
      <c r="F179" s="228">
        <f t="shared" si="11"/>
        <v>309430</v>
      </c>
      <c r="G179" s="222" t="s">
        <v>506</v>
      </c>
      <c r="K179" s="22" t="s">
        <v>769</v>
      </c>
      <c r="L179" s="231">
        <v>0</v>
      </c>
      <c r="M179" s="231">
        <v>309430</v>
      </c>
      <c r="N179" s="231">
        <v>309430</v>
      </c>
      <c r="O179" s="22" t="b">
        <f t="shared" si="12"/>
        <v>1</v>
      </c>
    </row>
    <row r="180" spans="1:15" ht="54">
      <c r="A180" s="219" t="s">
        <v>771</v>
      </c>
      <c r="B180" s="219" t="s">
        <v>772</v>
      </c>
      <c r="C180" s="234">
        <v>1</v>
      </c>
      <c r="D180" s="228">
        <f t="shared" si="9"/>
        <v>0</v>
      </c>
      <c r="E180" s="228">
        <f t="shared" si="10"/>
        <v>341280</v>
      </c>
      <c r="F180" s="228">
        <f t="shared" si="11"/>
        <v>341280</v>
      </c>
      <c r="G180" s="222" t="s">
        <v>506</v>
      </c>
      <c r="K180" s="22" t="s">
        <v>771</v>
      </c>
      <c r="L180" s="231">
        <v>0</v>
      </c>
      <c r="M180" s="231">
        <v>341280</v>
      </c>
      <c r="N180" s="231">
        <v>341280</v>
      </c>
      <c r="O180" s="22" t="b">
        <f t="shared" si="12"/>
        <v>1</v>
      </c>
    </row>
    <row r="181" spans="1:15" ht="43.2">
      <c r="A181" s="219" t="s">
        <v>773</v>
      </c>
      <c r="B181" s="219" t="s">
        <v>774</v>
      </c>
      <c r="C181" s="234">
        <v>1</v>
      </c>
      <c r="D181" s="228">
        <f t="shared" si="9"/>
        <v>0</v>
      </c>
      <c r="E181" s="228">
        <f t="shared" si="10"/>
        <v>404466</v>
      </c>
      <c r="F181" s="228">
        <f t="shared" si="11"/>
        <v>404466</v>
      </c>
      <c r="G181" s="222" t="s">
        <v>775</v>
      </c>
      <c r="K181" s="22" t="s">
        <v>773</v>
      </c>
      <c r="L181" s="231">
        <v>0</v>
      </c>
      <c r="M181" s="231">
        <v>404466</v>
      </c>
      <c r="N181" s="231">
        <v>404466</v>
      </c>
      <c r="O181" s="22" t="b">
        <f t="shared" si="12"/>
        <v>1</v>
      </c>
    </row>
    <row r="182" spans="1:15" ht="43.2">
      <c r="A182" s="219" t="s">
        <v>776</v>
      </c>
      <c r="B182" s="219" t="s">
        <v>777</v>
      </c>
      <c r="C182" s="234">
        <v>0.1691</v>
      </c>
      <c r="D182" s="228">
        <f t="shared" si="9"/>
        <v>0</v>
      </c>
      <c r="E182" s="228">
        <f t="shared" si="10"/>
        <v>401676</v>
      </c>
      <c r="F182" s="228">
        <f t="shared" si="11"/>
        <v>67937.279999999999</v>
      </c>
      <c r="G182" s="222" t="s">
        <v>775</v>
      </c>
      <c r="K182" s="22" t="s">
        <v>776</v>
      </c>
      <c r="L182" s="231">
        <v>0</v>
      </c>
      <c r="M182" s="231">
        <v>401676</v>
      </c>
      <c r="N182" s="231">
        <v>67937.279999999999</v>
      </c>
      <c r="O182" s="22" t="b">
        <f t="shared" si="12"/>
        <v>1</v>
      </c>
    </row>
    <row r="183" spans="1:15" ht="43.2">
      <c r="A183" s="219" t="s">
        <v>778</v>
      </c>
      <c r="B183" s="219" t="s">
        <v>779</v>
      </c>
      <c r="C183" s="234">
        <v>1</v>
      </c>
      <c r="D183" s="228">
        <f t="shared" si="9"/>
        <v>0</v>
      </c>
      <c r="E183" s="228">
        <f t="shared" si="10"/>
        <v>413302</v>
      </c>
      <c r="F183" s="228">
        <f t="shared" si="11"/>
        <v>412749.6</v>
      </c>
      <c r="G183" s="222" t="s">
        <v>775</v>
      </c>
      <c r="K183" s="22" t="s">
        <v>778</v>
      </c>
      <c r="L183" s="231">
        <v>0</v>
      </c>
      <c r="M183" s="231">
        <v>413302</v>
      </c>
      <c r="N183" s="231">
        <v>412749.6</v>
      </c>
      <c r="O183" s="22" t="b">
        <f t="shared" si="12"/>
        <v>1</v>
      </c>
    </row>
    <row r="184" spans="1:15" ht="43.2">
      <c r="A184" s="219" t="s">
        <v>780</v>
      </c>
      <c r="B184" s="219" t="s">
        <v>781</v>
      </c>
      <c r="C184" s="234">
        <v>0.39560000000000001</v>
      </c>
      <c r="D184" s="228">
        <f t="shared" si="9"/>
        <v>0</v>
      </c>
      <c r="E184" s="228">
        <f t="shared" si="10"/>
        <v>522113</v>
      </c>
      <c r="F184" s="228">
        <f t="shared" si="11"/>
        <v>206550.25</v>
      </c>
      <c r="G184" s="222" t="s">
        <v>775</v>
      </c>
      <c r="K184" s="22" t="s">
        <v>780</v>
      </c>
      <c r="L184" s="231">
        <v>0</v>
      </c>
      <c r="M184" s="231">
        <v>522113</v>
      </c>
      <c r="N184" s="231">
        <v>206550.25</v>
      </c>
      <c r="O184" s="22" t="b">
        <f t="shared" si="12"/>
        <v>1</v>
      </c>
    </row>
    <row r="185" spans="1:15" ht="54">
      <c r="A185" s="219" t="s">
        <v>782</v>
      </c>
      <c r="B185" s="219" t="s">
        <v>783</v>
      </c>
      <c r="C185" s="234">
        <v>1</v>
      </c>
      <c r="D185" s="228">
        <f t="shared" si="9"/>
        <v>0</v>
      </c>
      <c r="E185" s="228">
        <f t="shared" si="10"/>
        <v>2247563</v>
      </c>
      <c r="F185" s="228">
        <f t="shared" si="11"/>
        <v>2247563</v>
      </c>
      <c r="G185" s="222" t="s">
        <v>506</v>
      </c>
      <c r="K185" s="22" t="s">
        <v>782</v>
      </c>
      <c r="L185" s="231">
        <v>0</v>
      </c>
      <c r="M185" s="231">
        <v>2247563</v>
      </c>
      <c r="N185" s="231">
        <v>2247563</v>
      </c>
      <c r="O185" s="22" t="b">
        <f t="shared" si="12"/>
        <v>1</v>
      </c>
    </row>
    <row r="186" spans="1:15" ht="54">
      <c r="A186" s="219" t="s">
        <v>784</v>
      </c>
      <c r="B186" s="219" t="s">
        <v>785</v>
      </c>
      <c r="C186" s="234">
        <v>1</v>
      </c>
      <c r="D186" s="228">
        <f t="shared" si="9"/>
        <v>0</v>
      </c>
      <c r="E186" s="228">
        <f t="shared" si="10"/>
        <v>1288742</v>
      </c>
      <c r="F186" s="228">
        <f t="shared" si="11"/>
        <v>1288742</v>
      </c>
      <c r="G186" s="222" t="s">
        <v>506</v>
      </c>
      <c r="K186" s="22" t="s">
        <v>784</v>
      </c>
      <c r="L186" s="231">
        <v>0</v>
      </c>
      <c r="M186" s="231">
        <v>1288742</v>
      </c>
      <c r="N186" s="231">
        <v>1288742</v>
      </c>
      <c r="O186" s="22" t="b">
        <f t="shared" si="12"/>
        <v>1</v>
      </c>
    </row>
    <row r="187" spans="1:15" ht="54">
      <c r="A187" s="219" t="s">
        <v>786</v>
      </c>
      <c r="B187" s="219" t="s">
        <v>787</v>
      </c>
      <c r="C187" s="234">
        <v>1</v>
      </c>
      <c r="D187" s="228">
        <f t="shared" si="9"/>
        <v>0</v>
      </c>
      <c r="E187" s="228">
        <f t="shared" si="10"/>
        <v>2026143</v>
      </c>
      <c r="F187" s="228">
        <f t="shared" si="11"/>
        <v>2026143</v>
      </c>
      <c r="G187" s="222" t="s">
        <v>506</v>
      </c>
      <c r="K187" s="22" t="s">
        <v>786</v>
      </c>
      <c r="L187" s="231">
        <v>0</v>
      </c>
      <c r="M187" s="231">
        <v>2026143</v>
      </c>
      <c r="N187" s="231">
        <v>2026143</v>
      </c>
      <c r="O187" s="22" t="b">
        <f t="shared" si="12"/>
        <v>1</v>
      </c>
    </row>
    <row r="188" spans="1:15" ht="54">
      <c r="A188" s="219" t="s">
        <v>788</v>
      </c>
      <c r="B188" s="219" t="s">
        <v>789</v>
      </c>
      <c r="C188" s="234">
        <v>1</v>
      </c>
      <c r="D188" s="228">
        <f t="shared" si="9"/>
        <v>0</v>
      </c>
      <c r="E188" s="228">
        <f t="shared" si="10"/>
        <v>1450856</v>
      </c>
      <c r="F188" s="228">
        <f t="shared" si="11"/>
        <v>1430857</v>
      </c>
      <c r="G188" s="222" t="s">
        <v>506</v>
      </c>
      <c r="K188" s="22" t="s">
        <v>788</v>
      </c>
      <c r="L188" s="231">
        <v>0</v>
      </c>
      <c r="M188" s="231">
        <v>1450856</v>
      </c>
      <c r="N188" s="231">
        <v>1430857</v>
      </c>
      <c r="O188" s="22" t="b">
        <f t="shared" si="12"/>
        <v>1</v>
      </c>
    </row>
    <row r="189" spans="1:15" ht="54">
      <c r="A189" s="219" t="s">
        <v>790</v>
      </c>
      <c r="B189" s="219" t="s">
        <v>791</v>
      </c>
      <c r="C189" s="234">
        <v>1</v>
      </c>
      <c r="D189" s="228">
        <f t="shared" si="9"/>
        <v>0</v>
      </c>
      <c r="E189" s="228">
        <f t="shared" si="10"/>
        <v>1373368</v>
      </c>
      <c r="F189" s="228">
        <f t="shared" si="11"/>
        <v>1373368</v>
      </c>
      <c r="G189" s="222" t="s">
        <v>506</v>
      </c>
      <c r="K189" s="22" t="s">
        <v>790</v>
      </c>
      <c r="L189" s="231">
        <v>0</v>
      </c>
      <c r="M189" s="231">
        <v>1373368</v>
      </c>
      <c r="N189" s="231">
        <v>1373368</v>
      </c>
      <c r="O189" s="22" t="b">
        <f t="shared" si="12"/>
        <v>1</v>
      </c>
    </row>
    <row r="190" spans="1:15" ht="54">
      <c r="A190" s="219" t="s">
        <v>792</v>
      </c>
      <c r="B190" s="219" t="s">
        <v>793</v>
      </c>
      <c r="C190" s="234">
        <v>1</v>
      </c>
      <c r="D190" s="228">
        <f t="shared" si="9"/>
        <v>0</v>
      </c>
      <c r="E190" s="228">
        <f t="shared" si="10"/>
        <v>2095269</v>
      </c>
      <c r="F190" s="228">
        <f t="shared" si="11"/>
        <v>2095269</v>
      </c>
      <c r="G190" s="222" t="s">
        <v>506</v>
      </c>
      <c r="K190" s="22" t="s">
        <v>792</v>
      </c>
      <c r="L190" s="231">
        <v>0</v>
      </c>
      <c r="M190" s="231">
        <v>2095269</v>
      </c>
      <c r="N190" s="231">
        <v>2095269</v>
      </c>
      <c r="O190" s="22" t="b">
        <f t="shared" si="12"/>
        <v>1</v>
      </c>
    </row>
    <row r="191" spans="1:15" ht="54">
      <c r="A191" s="219" t="s">
        <v>794</v>
      </c>
      <c r="B191" s="219" t="s">
        <v>795</v>
      </c>
      <c r="C191" s="234">
        <v>1</v>
      </c>
      <c r="D191" s="228">
        <f t="shared" si="9"/>
        <v>0</v>
      </c>
      <c r="E191" s="228">
        <f t="shared" si="10"/>
        <v>1251369</v>
      </c>
      <c r="F191" s="228">
        <f t="shared" si="11"/>
        <v>1251369</v>
      </c>
      <c r="G191" s="222" t="s">
        <v>506</v>
      </c>
      <c r="K191" s="22" t="s">
        <v>794</v>
      </c>
      <c r="L191" s="231">
        <v>0</v>
      </c>
      <c r="M191" s="231">
        <v>1251369</v>
      </c>
      <c r="N191" s="231">
        <v>1251369</v>
      </c>
      <c r="O191" s="22" t="b">
        <f t="shared" si="12"/>
        <v>1</v>
      </c>
    </row>
    <row r="192" spans="1:15" ht="54">
      <c r="A192" s="219" t="s">
        <v>796</v>
      </c>
      <c r="B192" s="219" t="s">
        <v>797</v>
      </c>
      <c r="C192" s="234">
        <v>1</v>
      </c>
      <c r="D192" s="228">
        <f t="shared" si="9"/>
        <v>0</v>
      </c>
      <c r="E192" s="228">
        <f t="shared" si="10"/>
        <v>1987695</v>
      </c>
      <c r="F192" s="228">
        <f t="shared" si="11"/>
        <v>1987695</v>
      </c>
      <c r="G192" s="222" t="s">
        <v>506</v>
      </c>
      <c r="K192" s="22" t="s">
        <v>796</v>
      </c>
      <c r="L192" s="231">
        <v>0</v>
      </c>
      <c r="M192" s="231">
        <v>1987695</v>
      </c>
      <c r="N192" s="231">
        <v>1987695</v>
      </c>
      <c r="O192" s="22" t="b">
        <f t="shared" si="12"/>
        <v>1</v>
      </c>
    </row>
    <row r="193" spans="1:15" ht="54">
      <c r="A193" s="219" t="s">
        <v>798</v>
      </c>
      <c r="B193" s="219" t="s">
        <v>799</v>
      </c>
      <c r="C193" s="234">
        <v>1</v>
      </c>
      <c r="D193" s="228">
        <f t="shared" si="9"/>
        <v>0</v>
      </c>
      <c r="E193" s="228">
        <f t="shared" si="10"/>
        <v>1388261</v>
      </c>
      <c r="F193" s="228">
        <f t="shared" si="11"/>
        <v>1388260.99</v>
      </c>
      <c r="G193" s="222" t="s">
        <v>506</v>
      </c>
      <c r="K193" s="22" t="s">
        <v>798</v>
      </c>
      <c r="L193" s="231">
        <v>0</v>
      </c>
      <c r="M193" s="231">
        <v>1388261</v>
      </c>
      <c r="N193" s="231">
        <v>1388260.99</v>
      </c>
      <c r="O193" s="22" t="b">
        <f t="shared" si="12"/>
        <v>1</v>
      </c>
    </row>
    <row r="194" spans="1:15" ht="54">
      <c r="A194" s="219" t="s">
        <v>800</v>
      </c>
      <c r="B194" s="219" t="s">
        <v>801</v>
      </c>
      <c r="C194" s="234">
        <v>1</v>
      </c>
      <c r="D194" s="228">
        <f t="shared" si="9"/>
        <v>0</v>
      </c>
      <c r="E194" s="228">
        <f t="shared" si="10"/>
        <v>1398822</v>
      </c>
      <c r="F194" s="228">
        <f t="shared" si="11"/>
        <v>1398821.99</v>
      </c>
      <c r="G194" s="222" t="s">
        <v>506</v>
      </c>
      <c r="K194" s="22" t="s">
        <v>800</v>
      </c>
      <c r="L194" s="231">
        <v>0</v>
      </c>
      <c r="M194" s="231">
        <v>1398822</v>
      </c>
      <c r="N194" s="231">
        <v>1398821.99</v>
      </c>
      <c r="O194" s="22" t="b">
        <f t="shared" si="12"/>
        <v>1</v>
      </c>
    </row>
    <row r="195" spans="1:15" ht="54">
      <c r="A195" s="219" t="s">
        <v>802</v>
      </c>
      <c r="B195" s="219" t="s">
        <v>803</v>
      </c>
      <c r="C195" s="234">
        <v>1</v>
      </c>
      <c r="D195" s="228">
        <f t="shared" si="9"/>
        <v>0</v>
      </c>
      <c r="E195" s="228">
        <f t="shared" si="10"/>
        <v>334553</v>
      </c>
      <c r="F195" s="228">
        <f t="shared" si="11"/>
        <v>334553</v>
      </c>
      <c r="G195" s="222" t="s">
        <v>506</v>
      </c>
      <c r="K195" s="22" t="s">
        <v>802</v>
      </c>
      <c r="L195" s="231">
        <v>0</v>
      </c>
      <c r="M195" s="231">
        <v>334553</v>
      </c>
      <c r="N195" s="231">
        <v>334553</v>
      </c>
      <c r="O195" s="22" t="b">
        <f t="shared" si="12"/>
        <v>1</v>
      </c>
    </row>
    <row r="196" spans="1:15" ht="54">
      <c r="A196" s="219" t="s">
        <v>804</v>
      </c>
      <c r="B196" s="219" t="s">
        <v>805</v>
      </c>
      <c r="C196" s="234">
        <v>1</v>
      </c>
      <c r="D196" s="228">
        <f t="shared" si="9"/>
        <v>0</v>
      </c>
      <c r="E196" s="228">
        <f t="shared" si="10"/>
        <v>328881</v>
      </c>
      <c r="F196" s="228">
        <f t="shared" si="11"/>
        <v>328881</v>
      </c>
      <c r="G196" s="222" t="s">
        <v>506</v>
      </c>
      <c r="K196" s="22" t="s">
        <v>804</v>
      </c>
      <c r="L196" s="231">
        <v>0</v>
      </c>
      <c r="M196" s="231">
        <v>328881</v>
      </c>
      <c r="N196" s="231">
        <v>328881</v>
      </c>
      <c r="O196" s="22" t="b">
        <f t="shared" si="12"/>
        <v>1</v>
      </c>
    </row>
    <row r="197" spans="1:15" ht="54">
      <c r="A197" s="219" t="s">
        <v>806</v>
      </c>
      <c r="B197" s="219" t="s">
        <v>807</v>
      </c>
      <c r="C197" s="234">
        <v>1</v>
      </c>
      <c r="D197" s="228">
        <f t="shared" si="9"/>
        <v>0</v>
      </c>
      <c r="E197" s="228">
        <f t="shared" si="10"/>
        <v>367102</v>
      </c>
      <c r="F197" s="228">
        <f t="shared" si="11"/>
        <v>367102</v>
      </c>
      <c r="G197" s="222" t="s">
        <v>506</v>
      </c>
      <c r="K197" s="22" t="s">
        <v>806</v>
      </c>
      <c r="L197" s="231">
        <v>0</v>
      </c>
      <c r="M197" s="231">
        <v>367102</v>
      </c>
      <c r="N197" s="231">
        <v>367102</v>
      </c>
      <c r="O197" s="22" t="b">
        <f t="shared" si="12"/>
        <v>1</v>
      </c>
    </row>
    <row r="198" spans="1:15" ht="54">
      <c r="A198" s="219" t="s">
        <v>808</v>
      </c>
      <c r="B198" s="219" t="s">
        <v>809</v>
      </c>
      <c r="C198" s="234">
        <v>1</v>
      </c>
      <c r="D198" s="228">
        <f t="shared" si="9"/>
        <v>0</v>
      </c>
      <c r="E198" s="228">
        <f t="shared" si="10"/>
        <v>319764</v>
      </c>
      <c r="F198" s="228">
        <f t="shared" si="11"/>
        <v>319764</v>
      </c>
      <c r="G198" s="222" t="s">
        <v>506</v>
      </c>
      <c r="K198" s="22" t="s">
        <v>808</v>
      </c>
      <c r="L198" s="231">
        <v>0</v>
      </c>
      <c r="M198" s="231">
        <v>319764</v>
      </c>
      <c r="N198" s="231">
        <v>319764</v>
      </c>
      <c r="O198" s="22" t="b">
        <f t="shared" si="12"/>
        <v>1</v>
      </c>
    </row>
    <row r="199" spans="1:15" ht="54">
      <c r="A199" s="219" t="s">
        <v>810</v>
      </c>
      <c r="B199" s="219" t="s">
        <v>811</v>
      </c>
      <c r="C199" s="234">
        <v>1</v>
      </c>
      <c r="D199" s="228">
        <f t="shared" si="9"/>
        <v>0</v>
      </c>
      <c r="E199" s="228">
        <f t="shared" si="10"/>
        <v>304208</v>
      </c>
      <c r="F199" s="228">
        <f t="shared" si="11"/>
        <v>304207.98</v>
      </c>
      <c r="G199" s="222" t="s">
        <v>506</v>
      </c>
      <c r="K199" s="22" t="s">
        <v>810</v>
      </c>
      <c r="L199" s="231">
        <v>0</v>
      </c>
      <c r="M199" s="231">
        <v>304208</v>
      </c>
      <c r="N199" s="231">
        <v>304207.98</v>
      </c>
      <c r="O199" s="22" t="b">
        <f t="shared" si="12"/>
        <v>1</v>
      </c>
    </row>
    <row r="200" spans="1:15" ht="54">
      <c r="A200" s="219" t="s">
        <v>812</v>
      </c>
      <c r="B200" s="219" t="s">
        <v>813</v>
      </c>
      <c r="C200" s="234">
        <v>1</v>
      </c>
      <c r="D200" s="228">
        <f t="shared" ref="D200:D201" si="13">+L200</f>
        <v>0</v>
      </c>
      <c r="E200" s="228">
        <f t="shared" ref="E200:E201" si="14">+M200</f>
        <v>362542</v>
      </c>
      <c r="F200" s="228">
        <f t="shared" ref="F200:F201" si="15">+N200</f>
        <v>362542</v>
      </c>
      <c r="G200" s="222" t="s">
        <v>506</v>
      </c>
      <c r="K200" s="22" t="s">
        <v>812</v>
      </c>
      <c r="L200" s="231">
        <v>0</v>
      </c>
      <c r="M200" s="231">
        <v>362542</v>
      </c>
      <c r="N200" s="231">
        <v>362542</v>
      </c>
      <c r="O200" s="22" t="b">
        <f t="shared" ref="O200:O201" si="16">+A200=K200</f>
        <v>1</v>
      </c>
    </row>
    <row r="201" spans="1:15" ht="54">
      <c r="A201" s="219" t="s">
        <v>814</v>
      </c>
      <c r="B201" s="219" t="s">
        <v>815</v>
      </c>
      <c r="C201" s="234">
        <v>1</v>
      </c>
      <c r="D201" s="228">
        <f t="shared" si="13"/>
        <v>0</v>
      </c>
      <c r="E201" s="228">
        <f t="shared" si="14"/>
        <v>306396</v>
      </c>
      <c r="F201" s="228">
        <f t="shared" si="15"/>
        <v>306396</v>
      </c>
      <c r="G201" s="222" t="s">
        <v>506</v>
      </c>
      <c r="K201" s="22" t="s">
        <v>814</v>
      </c>
      <c r="L201" s="231">
        <v>0</v>
      </c>
      <c r="M201" s="231">
        <v>306396</v>
      </c>
      <c r="N201" s="231">
        <v>306396</v>
      </c>
      <c r="O201" s="22" t="b">
        <f t="shared" si="16"/>
        <v>1</v>
      </c>
    </row>
    <row r="202" spans="1:15" ht="15" customHeight="1">
      <c r="A202" s="24" t="s">
        <v>53</v>
      </c>
      <c r="B202" s="23"/>
      <c r="C202" s="235"/>
      <c r="D202" s="229">
        <f>SUM(D7:D201)</f>
        <v>526267584</v>
      </c>
      <c r="E202" s="229">
        <f t="shared" ref="E202:F202" si="17">SUM(E7:E201)</f>
        <v>348691782.77999997</v>
      </c>
      <c r="F202" s="229">
        <f t="shared" si="17"/>
        <v>344467824.75000012</v>
      </c>
      <c r="G202" s="223"/>
    </row>
    <row r="203" spans="1:15">
      <c r="A203" s="25"/>
      <c r="B203" s="25"/>
      <c r="C203" s="236"/>
      <c r="D203" s="230"/>
      <c r="E203" s="230"/>
      <c r="F203" s="230"/>
    </row>
    <row r="204" spans="1:15">
      <c r="A204" s="25"/>
      <c r="B204" s="349" t="s">
        <v>31</v>
      </c>
      <c r="C204" s="349"/>
      <c r="D204" s="230"/>
      <c r="E204" s="230"/>
      <c r="F204" s="240" t="s">
        <v>46</v>
      </c>
      <c r="G204" s="225"/>
    </row>
    <row r="205" spans="1:15">
      <c r="A205" s="25"/>
      <c r="B205" s="347" t="s">
        <v>382</v>
      </c>
      <c r="C205" s="347"/>
      <c r="D205" s="230"/>
      <c r="E205" s="230"/>
      <c r="F205" s="348" t="s">
        <v>386</v>
      </c>
      <c r="G205" s="348"/>
    </row>
    <row r="206" spans="1:15">
      <c r="B206" s="347" t="s">
        <v>383</v>
      </c>
      <c r="C206" s="347"/>
      <c r="F206" s="348" t="s">
        <v>385</v>
      </c>
      <c r="G206" s="348"/>
    </row>
  </sheetData>
  <autoFilter ref="K6:O6" xr:uid="{00000000-0001-0000-0400-000000000000}"/>
  <mergeCells count="12">
    <mergeCell ref="A1:G1"/>
    <mergeCell ref="A3:G3"/>
    <mergeCell ref="A5:A6"/>
    <mergeCell ref="B5:B6"/>
    <mergeCell ref="C5:C6"/>
    <mergeCell ref="D5:F5"/>
    <mergeCell ref="G5:G6"/>
    <mergeCell ref="B206:C206"/>
    <mergeCell ref="F205:G205"/>
    <mergeCell ref="F206:G206"/>
    <mergeCell ref="B204:C204"/>
    <mergeCell ref="B205:C205"/>
  </mergeCells>
  <printOptions horizontalCentered="1"/>
  <pageMargins left="0.11811023622047245" right="0" top="0.9055118110236221" bottom="0.62992125984251968" header="0.35433070866141736" footer="0.19685039370078741"/>
  <pageSetup scale="65" orientation="landscape" r:id="rId1"/>
  <headerFooter alignWithMargins="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C73"/>
  <sheetViews>
    <sheetView showGridLines="0" view="pageBreakPreview" topLeftCell="A4" zoomScale="75" zoomScaleNormal="100" zoomScaleSheetLayoutView="75" workbookViewId="0">
      <selection activeCell="G66" sqref="G66"/>
    </sheetView>
  </sheetViews>
  <sheetFormatPr baseColWidth="10" defaultColWidth="11.44140625" defaultRowHeight="14.4"/>
  <cols>
    <col min="1" max="1" width="94.6640625" style="26" customWidth="1"/>
    <col min="2" max="2" width="46.6640625" style="26" customWidth="1"/>
    <col min="3" max="3" width="1.33203125" style="26" customWidth="1"/>
    <col min="4" max="4" width="2.44140625" style="26" customWidth="1"/>
    <col min="5" max="16384" width="11.44140625" style="26"/>
  </cols>
  <sheetData>
    <row r="1" spans="1:3" ht="29.25" customHeight="1" thickBot="1">
      <c r="A1" s="366" t="s">
        <v>259</v>
      </c>
      <c r="B1" s="367"/>
      <c r="C1" s="368"/>
    </row>
    <row r="2" spans="1:3" ht="4.95" customHeight="1" thickBot="1">
      <c r="A2" s="27"/>
      <c r="B2" s="27"/>
      <c r="C2" s="27"/>
    </row>
    <row r="3" spans="1:3" ht="15" customHeight="1" thickBot="1">
      <c r="A3" s="366" t="s">
        <v>389</v>
      </c>
      <c r="B3" s="367"/>
      <c r="C3" s="368"/>
    </row>
    <row r="4" spans="1:3" ht="4.95" customHeight="1" thickBot="1">
      <c r="A4" s="28"/>
      <c r="B4" s="28"/>
      <c r="C4" s="28"/>
    </row>
    <row r="5" spans="1:3" ht="15" customHeight="1" thickBot="1">
      <c r="A5" s="369" t="s">
        <v>54</v>
      </c>
      <c r="B5" s="370"/>
      <c r="C5" s="371"/>
    </row>
    <row r="6" spans="1:3" ht="15" customHeight="1">
      <c r="A6" s="372" t="s">
        <v>55</v>
      </c>
      <c r="B6" s="373"/>
      <c r="C6" s="374"/>
    </row>
    <row r="7" spans="1:3" ht="15" customHeight="1">
      <c r="A7" s="363" t="s">
        <v>56</v>
      </c>
      <c r="B7" s="364"/>
      <c r="C7" s="365"/>
    </row>
    <row r="8" spans="1:3" ht="15" customHeight="1">
      <c r="A8" s="363" t="s">
        <v>57</v>
      </c>
      <c r="B8" s="364"/>
      <c r="C8" s="365"/>
    </row>
    <row r="9" spans="1:3" ht="15" customHeight="1">
      <c r="A9" s="363" t="s">
        <v>58</v>
      </c>
      <c r="B9" s="364"/>
      <c r="C9" s="365"/>
    </row>
    <row r="10" spans="1:3" ht="15" customHeight="1">
      <c r="A10" s="29" t="s">
        <v>59</v>
      </c>
      <c r="B10" s="375" t="s">
        <v>60</v>
      </c>
      <c r="C10" s="365"/>
    </row>
    <row r="11" spans="1:3" ht="15" customHeight="1">
      <c r="A11" s="363" t="s">
        <v>61</v>
      </c>
      <c r="B11" s="364"/>
      <c r="C11" s="365"/>
    </row>
    <row r="12" spans="1:3" ht="15" customHeight="1">
      <c r="A12" s="363" t="s">
        <v>62</v>
      </c>
      <c r="B12" s="364"/>
      <c r="C12" s="365"/>
    </row>
    <row r="13" spans="1:3" ht="15" customHeight="1">
      <c r="A13" s="363" t="s">
        <v>63</v>
      </c>
      <c r="B13" s="364"/>
      <c r="C13" s="365"/>
    </row>
    <row r="14" spans="1:3" ht="15" customHeight="1">
      <c r="A14" s="363" t="s">
        <v>64</v>
      </c>
      <c r="B14" s="364"/>
      <c r="C14" s="365"/>
    </row>
    <row r="15" spans="1:3" ht="15" customHeight="1">
      <c r="A15" s="363" t="s">
        <v>65</v>
      </c>
      <c r="B15" s="364"/>
      <c r="C15" s="365"/>
    </row>
    <row r="16" spans="1:3" ht="15" customHeight="1" thickBot="1">
      <c r="A16" s="379" t="s">
        <v>66</v>
      </c>
      <c r="B16" s="380"/>
      <c r="C16" s="381"/>
    </row>
    <row r="17" spans="1:3" ht="4.95" customHeight="1" thickBot="1">
      <c r="A17" s="382"/>
      <c r="B17" s="382"/>
      <c r="C17" s="382"/>
    </row>
    <row r="18" spans="1:3" ht="15" customHeight="1" thickBot="1">
      <c r="A18" s="369" t="s">
        <v>67</v>
      </c>
      <c r="B18" s="370"/>
      <c r="C18" s="371"/>
    </row>
    <row r="19" spans="1:3" ht="15" customHeight="1">
      <c r="A19" s="383" t="s">
        <v>68</v>
      </c>
      <c r="B19" s="373"/>
      <c r="C19" s="384"/>
    </row>
    <row r="20" spans="1:3" ht="15" customHeight="1">
      <c r="A20" s="375" t="s">
        <v>69</v>
      </c>
      <c r="B20" s="364"/>
      <c r="C20" s="385"/>
    </row>
    <row r="21" spans="1:3" ht="15" customHeight="1">
      <c r="A21" s="375" t="s">
        <v>70</v>
      </c>
      <c r="B21" s="364"/>
      <c r="C21" s="385"/>
    </row>
    <row r="22" spans="1:3" ht="15" customHeight="1">
      <c r="A22" s="375" t="s">
        <v>71</v>
      </c>
      <c r="B22" s="364"/>
      <c r="C22" s="385"/>
    </row>
    <row r="23" spans="1:3" ht="15" customHeight="1">
      <c r="A23" s="375" t="s">
        <v>72</v>
      </c>
      <c r="B23" s="364"/>
      <c r="C23" s="385"/>
    </row>
    <row r="24" spans="1:3" ht="15" customHeight="1">
      <c r="A24" s="375" t="s">
        <v>73</v>
      </c>
      <c r="B24" s="364"/>
      <c r="C24" s="385"/>
    </row>
    <row r="25" spans="1:3" ht="4.95" customHeight="1" thickBot="1">
      <c r="A25" s="30"/>
      <c r="B25" s="30"/>
      <c r="C25" s="28"/>
    </row>
    <row r="26" spans="1:3" ht="15" customHeight="1" thickBot="1">
      <c r="A26" s="369" t="s">
        <v>74</v>
      </c>
      <c r="B26" s="370"/>
      <c r="C26" s="371"/>
    </row>
    <row r="27" spans="1:3" ht="15" customHeight="1">
      <c r="A27" s="376" t="s">
        <v>75</v>
      </c>
      <c r="B27" s="377"/>
      <c r="C27" s="378"/>
    </row>
    <row r="28" spans="1:3" ht="15" customHeight="1">
      <c r="A28" s="386" t="s">
        <v>76</v>
      </c>
      <c r="B28" s="387"/>
      <c r="C28" s="388"/>
    </row>
    <row r="29" spans="1:3" ht="15" customHeight="1">
      <c r="A29" s="389" t="s">
        <v>77</v>
      </c>
      <c r="B29" s="390"/>
      <c r="C29" s="391"/>
    </row>
    <row r="30" spans="1:3" ht="15" customHeight="1">
      <c r="A30" s="389" t="s">
        <v>78</v>
      </c>
      <c r="B30" s="390"/>
      <c r="C30" s="391"/>
    </row>
    <row r="31" spans="1:3" ht="15" customHeight="1">
      <c r="A31" s="389" t="s">
        <v>79</v>
      </c>
      <c r="B31" s="390"/>
      <c r="C31" s="391"/>
    </row>
    <row r="32" spans="1:3" ht="15" customHeight="1">
      <c r="A32" s="389" t="s">
        <v>80</v>
      </c>
      <c r="B32" s="390"/>
      <c r="C32" s="391"/>
    </row>
    <row r="33" spans="1:3" ht="15" customHeight="1">
      <c r="A33" s="389" t="s">
        <v>81</v>
      </c>
      <c r="B33" s="390"/>
      <c r="C33" s="391"/>
    </row>
    <row r="34" spans="1:3" ht="15" customHeight="1">
      <c r="A34" s="389" t="s">
        <v>82</v>
      </c>
      <c r="B34" s="390"/>
      <c r="C34" s="391"/>
    </row>
    <row r="35" spans="1:3" ht="15" customHeight="1">
      <c r="A35" s="389" t="s">
        <v>83</v>
      </c>
      <c r="B35" s="390"/>
      <c r="C35" s="391"/>
    </row>
    <row r="36" spans="1:3" ht="6.75" customHeight="1" thickBot="1">
      <c r="A36" s="31"/>
      <c r="B36" s="31"/>
      <c r="C36" s="31"/>
    </row>
    <row r="37" spans="1:3" ht="15" customHeight="1" thickBot="1">
      <c r="A37" s="369" t="s">
        <v>84</v>
      </c>
      <c r="B37" s="370"/>
      <c r="C37" s="371"/>
    </row>
    <row r="38" spans="1:3" ht="15" customHeight="1">
      <c r="A38" s="376" t="s">
        <v>85</v>
      </c>
      <c r="B38" s="377"/>
      <c r="C38" s="378"/>
    </row>
    <row r="39" spans="1:3" ht="15" customHeight="1">
      <c r="A39" s="386" t="s">
        <v>86</v>
      </c>
      <c r="B39" s="387"/>
      <c r="C39" s="388"/>
    </row>
    <row r="40" spans="1:3" ht="15" customHeight="1">
      <c r="A40" s="386" t="s">
        <v>87</v>
      </c>
      <c r="B40" s="387"/>
      <c r="C40" s="388"/>
    </row>
    <row r="41" spans="1:3" ht="15" customHeight="1">
      <c r="A41" s="386" t="s">
        <v>88</v>
      </c>
      <c r="B41" s="387"/>
      <c r="C41" s="388"/>
    </row>
    <row r="42" spans="1:3" ht="15" customHeight="1">
      <c r="A42" s="386" t="s">
        <v>89</v>
      </c>
      <c r="B42" s="387"/>
      <c r="C42" s="388"/>
    </row>
    <row r="43" spans="1:3" ht="15" customHeight="1">
      <c r="A43" s="386" t="s">
        <v>90</v>
      </c>
      <c r="B43" s="387"/>
      <c r="C43" s="388"/>
    </row>
    <row r="44" spans="1:3" ht="15" customHeight="1">
      <c r="A44" s="32"/>
      <c r="B44" s="32"/>
      <c r="C44" s="32"/>
    </row>
    <row r="45" spans="1:3" s="34" customFormat="1" ht="4.95" customHeight="1" thickBot="1">
      <c r="A45" s="33"/>
      <c r="B45" s="32"/>
      <c r="C45" s="33"/>
    </row>
    <row r="46" spans="1:3" ht="15" customHeight="1" thickBot="1">
      <c r="A46" s="369" t="s">
        <v>91</v>
      </c>
      <c r="B46" s="370"/>
      <c r="C46" s="371"/>
    </row>
    <row r="47" spans="1:3" ht="15" customHeight="1">
      <c r="A47" s="35" t="s">
        <v>92</v>
      </c>
      <c r="B47" s="36"/>
      <c r="C47" s="37"/>
    </row>
    <row r="48" spans="1:3" ht="15" customHeight="1">
      <c r="A48" s="386" t="s">
        <v>93</v>
      </c>
      <c r="B48" s="387"/>
      <c r="C48" s="388"/>
    </row>
    <row r="49" spans="1:3" ht="15" customHeight="1">
      <c r="A49" s="386" t="s">
        <v>94</v>
      </c>
      <c r="B49" s="387"/>
      <c r="C49" s="388"/>
    </row>
    <row r="50" spans="1:3" ht="15" customHeight="1">
      <c r="A50" s="386" t="s">
        <v>95</v>
      </c>
      <c r="B50" s="387"/>
      <c r="C50" s="388"/>
    </row>
    <row r="51" spans="1:3" ht="15" customHeight="1">
      <c r="A51" s="386" t="s">
        <v>96</v>
      </c>
      <c r="B51" s="387"/>
      <c r="C51" s="388"/>
    </row>
    <row r="52" spans="1:3" ht="15" customHeight="1">
      <c r="A52" s="386" t="s">
        <v>97</v>
      </c>
      <c r="B52" s="387"/>
      <c r="C52" s="388"/>
    </row>
    <row r="53" spans="1:3" ht="15" customHeight="1">
      <c r="A53" s="386" t="s">
        <v>98</v>
      </c>
      <c r="B53" s="387"/>
      <c r="C53" s="388"/>
    </row>
    <row r="54" spans="1:3" ht="15" customHeight="1">
      <c r="A54" s="386" t="s">
        <v>99</v>
      </c>
      <c r="B54" s="387"/>
      <c r="C54" s="388"/>
    </row>
    <row r="55" spans="1:3" ht="15" customHeight="1">
      <c r="A55" s="386" t="s">
        <v>100</v>
      </c>
      <c r="B55" s="387"/>
      <c r="C55" s="388"/>
    </row>
    <row r="56" spans="1:3" ht="15" customHeight="1">
      <c r="A56" s="386" t="s">
        <v>101</v>
      </c>
      <c r="B56" s="387"/>
      <c r="C56" s="388"/>
    </row>
    <row r="57" spans="1:3" s="34" customFormat="1" ht="15" customHeight="1">
      <c r="A57" s="38" t="s">
        <v>59</v>
      </c>
      <c r="B57" s="386" t="s">
        <v>60</v>
      </c>
      <c r="C57" s="388"/>
    </row>
    <row r="58" spans="1:3" s="34" customFormat="1" ht="4.95" customHeight="1" thickBot="1">
      <c r="A58" s="32"/>
      <c r="B58" s="33"/>
      <c r="C58" s="33"/>
    </row>
    <row r="59" spans="1:3" ht="15" customHeight="1" thickBot="1">
      <c r="A59" s="369" t="s">
        <v>102</v>
      </c>
      <c r="B59" s="370"/>
      <c r="C59" s="371"/>
    </row>
    <row r="60" spans="1:3" ht="15" customHeight="1">
      <c r="A60" s="376" t="s">
        <v>103</v>
      </c>
      <c r="B60" s="377"/>
      <c r="C60" s="378"/>
    </row>
    <row r="61" spans="1:3" ht="15" customHeight="1">
      <c r="A61" s="386" t="s">
        <v>104</v>
      </c>
      <c r="B61" s="387"/>
      <c r="C61" s="388"/>
    </row>
    <row r="62" spans="1:3" ht="15" customHeight="1">
      <c r="A62" s="386" t="s">
        <v>105</v>
      </c>
      <c r="B62" s="387"/>
      <c r="C62" s="388"/>
    </row>
    <row r="63" spans="1:3" ht="15" customHeight="1">
      <c r="A63" s="386" t="s">
        <v>106</v>
      </c>
      <c r="B63" s="387"/>
      <c r="C63" s="388"/>
    </row>
    <row r="64" spans="1:3" ht="15" customHeight="1">
      <c r="A64" s="386" t="s">
        <v>107</v>
      </c>
      <c r="B64" s="387"/>
      <c r="C64" s="388"/>
    </row>
    <row r="65" spans="1:3" ht="15" customHeight="1">
      <c r="A65" s="386" t="s">
        <v>108</v>
      </c>
      <c r="B65" s="387"/>
      <c r="C65" s="388"/>
    </row>
    <row r="66" spans="1:3" s="34" customFormat="1" ht="4.95" customHeight="1" thickBot="1">
      <c r="A66" s="33"/>
      <c r="B66" s="32"/>
      <c r="C66" s="33"/>
    </row>
    <row r="67" spans="1:3" ht="15" customHeight="1" thickBot="1">
      <c r="A67" s="369" t="s">
        <v>109</v>
      </c>
      <c r="B67" s="370"/>
      <c r="C67" s="371"/>
    </row>
    <row r="68" spans="1:3" ht="15" customHeight="1">
      <c r="A68" s="376" t="s">
        <v>110</v>
      </c>
      <c r="B68" s="377"/>
      <c r="C68" s="378"/>
    </row>
    <row r="69" spans="1:3" ht="15" customHeight="1" thickBot="1">
      <c r="A69" s="392" t="s">
        <v>111</v>
      </c>
      <c r="B69" s="393"/>
      <c r="C69" s="394"/>
    </row>
    <row r="70" spans="1:3">
      <c r="A70" s="28"/>
      <c r="B70" s="28"/>
      <c r="C70" s="28"/>
    </row>
    <row r="71" spans="1:3" ht="23.25" customHeight="1">
      <c r="A71" s="1" t="s">
        <v>31</v>
      </c>
      <c r="B71" s="1" t="s">
        <v>112</v>
      </c>
      <c r="C71" s="1"/>
    </row>
    <row r="72" spans="1:3">
      <c r="A72" s="218" t="s">
        <v>382</v>
      </c>
      <c r="B72" s="217" t="s">
        <v>386</v>
      </c>
      <c r="C72" s="1"/>
    </row>
    <row r="73" spans="1:3">
      <c r="A73" s="218" t="s">
        <v>383</v>
      </c>
      <c r="B73" s="217" t="s">
        <v>385</v>
      </c>
    </row>
  </sheetData>
  <mergeCells count="60">
    <mergeCell ref="A69:C69"/>
    <mergeCell ref="A56:C56"/>
    <mergeCell ref="B57:C57"/>
    <mergeCell ref="A59:C59"/>
    <mergeCell ref="A60:C60"/>
    <mergeCell ref="A61:C61"/>
    <mergeCell ref="A62:C62"/>
    <mergeCell ref="A63:C63"/>
    <mergeCell ref="A64:C64"/>
    <mergeCell ref="A65:C65"/>
    <mergeCell ref="A67:C67"/>
    <mergeCell ref="A68:C68"/>
    <mergeCell ref="A55:C55"/>
    <mergeCell ref="A41:C41"/>
    <mergeCell ref="A42:C42"/>
    <mergeCell ref="A43:C43"/>
    <mergeCell ref="A46:C46"/>
    <mergeCell ref="A48:C48"/>
    <mergeCell ref="A49:C49"/>
    <mergeCell ref="A50:C50"/>
    <mergeCell ref="A51:C51"/>
    <mergeCell ref="A52:C52"/>
    <mergeCell ref="A53:C53"/>
    <mergeCell ref="A54:C54"/>
    <mergeCell ref="A40:C40"/>
    <mergeCell ref="A28:C28"/>
    <mergeCell ref="A29:C29"/>
    <mergeCell ref="A30:C30"/>
    <mergeCell ref="A31:C31"/>
    <mergeCell ref="A32:C32"/>
    <mergeCell ref="A33:C33"/>
    <mergeCell ref="A34:C34"/>
    <mergeCell ref="A35:C35"/>
    <mergeCell ref="A37:C37"/>
    <mergeCell ref="A38:C38"/>
    <mergeCell ref="A39:C39"/>
    <mergeCell ref="A27:C27"/>
    <mergeCell ref="A15:C15"/>
    <mergeCell ref="A16:C16"/>
    <mergeCell ref="A17:C17"/>
    <mergeCell ref="A18:C18"/>
    <mergeCell ref="A19:C19"/>
    <mergeCell ref="A20:C20"/>
    <mergeCell ref="A21:C21"/>
    <mergeCell ref="A22:C22"/>
    <mergeCell ref="A23:C23"/>
    <mergeCell ref="A24:C24"/>
    <mergeCell ref="A26:C26"/>
    <mergeCell ref="A14:C14"/>
    <mergeCell ref="A1:C1"/>
    <mergeCell ref="A3:C3"/>
    <mergeCell ref="A5:C5"/>
    <mergeCell ref="A6:C6"/>
    <mergeCell ref="A7:C7"/>
    <mergeCell ref="A8:C8"/>
    <mergeCell ref="A9:C9"/>
    <mergeCell ref="B10:C10"/>
    <mergeCell ref="A11:C11"/>
    <mergeCell ref="A12:C12"/>
    <mergeCell ref="A13:C13"/>
  </mergeCells>
  <printOptions horizontalCentered="1"/>
  <pageMargins left="0.11811023622047245" right="0" top="0.9055118110236221" bottom="0.62" header="0.35433070866141736" footer="0.2"/>
  <pageSetup scale="61" orientation="portrait" r:id="rId1"/>
  <headerFooter alignWithMargins="0">
    <oddHeader>&amp;L&amp;G&amp;R&amp;G</oddHeader>
    <oddFooter>&amp;R&amp;G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C36"/>
  <sheetViews>
    <sheetView showGridLines="0" view="pageBreakPreview" zoomScale="70" zoomScaleNormal="80" zoomScaleSheetLayoutView="70" workbookViewId="0">
      <selection activeCell="A35" sqref="A35"/>
    </sheetView>
  </sheetViews>
  <sheetFormatPr baseColWidth="10" defaultColWidth="11.44140625" defaultRowHeight="13.8"/>
  <cols>
    <col min="1" max="1" width="59.6640625" style="2" customWidth="1"/>
    <col min="2" max="2" width="91.109375" style="2" customWidth="1"/>
    <col min="3" max="3" width="3" style="2" customWidth="1"/>
    <col min="4" max="16384" width="11.44140625" style="2"/>
  </cols>
  <sheetData>
    <row r="1" spans="1:2" ht="31.5" customHeight="1">
      <c r="A1" s="397" t="s">
        <v>260</v>
      </c>
      <c r="B1" s="398"/>
    </row>
    <row r="2" spans="1:2" ht="4.95" customHeight="1">
      <c r="A2" s="3"/>
      <c r="B2" s="3"/>
    </row>
    <row r="3" spans="1:2" ht="15" customHeight="1">
      <c r="A3" s="399" t="s">
        <v>387</v>
      </c>
      <c r="B3" s="400"/>
    </row>
    <row r="4" spans="1:2" ht="15" customHeight="1">
      <c r="A4" s="401" t="s">
        <v>388</v>
      </c>
      <c r="B4" s="402"/>
    </row>
    <row r="5" spans="1:2">
      <c r="A5" s="403" t="s">
        <v>113</v>
      </c>
      <c r="B5" s="404"/>
    </row>
    <row r="6" spans="1:2" ht="15" customHeight="1">
      <c r="A6" s="395"/>
      <c r="B6" s="396"/>
    </row>
    <row r="7" spans="1:2" ht="15" customHeight="1">
      <c r="A7" s="395"/>
      <c r="B7" s="396"/>
    </row>
    <row r="8" spans="1:2" ht="15" customHeight="1">
      <c r="A8" s="395"/>
      <c r="B8" s="396"/>
    </row>
    <row r="9" spans="1:2" ht="15" customHeight="1">
      <c r="A9" s="395"/>
      <c r="B9" s="396"/>
    </row>
    <row r="10" spans="1:2" ht="15" customHeight="1">
      <c r="A10" s="395"/>
      <c r="B10" s="396"/>
    </row>
    <row r="11" spans="1:2" ht="15" customHeight="1">
      <c r="A11" s="395"/>
      <c r="B11" s="396"/>
    </row>
    <row r="12" spans="1:2" ht="15" customHeight="1">
      <c r="A12" s="395"/>
      <c r="B12" s="396"/>
    </row>
    <row r="13" spans="1:2" ht="15" customHeight="1">
      <c r="A13" s="395"/>
      <c r="B13" s="396"/>
    </row>
    <row r="14" spans="1:2" ht="15" customHeight="1">
      <c r="A14" s="395"/>
      <c r="B14" s="396"/>
    </row>
    <row r="15" spans="1:2" ht="15" customHeight="1">
      <c r="A15" s="395"/>
      <c r="B15" s="396"/>
    </row>
    <row r="16" spans="1:2" ht="15" customHeight="1">
      <c r="A16" s="395"/>
      <c r="B16" s="396"/>
    </row>
    <row r="17" spans="1:2" ht="15" customHeight="1">
      <c r="A17" s="395"/>
      <c r="B17" s="396"/>
    </row>
    <row r="18" spans="1:2" ht="15" customHeight="1">
      <c r="A18" s="395"/>
      <c r="B18" s="396"/>
    </row>
    <row r="19" spans="1:2" ht="15" customHeight="1">
      <c r="A19" s="395"/>
      <c r="B19" s="396"/>
    </row>
    <row r="20" spans="1:2" ht="15" customHeight="1">
      <c r="A20" s="395"/>
      <c r="B20" s="396"/>
    </row>
    <row r="21" spans="1:2" ht="15" customHeight="1">
      <c r="A21" s="395"/>
      <c r="B21" s="396"/>
    </row>
    <row r="22" spans="1:2" ht="15" customHeight="1">
      <c r="A22" s="395"/>
      <c r="B22" s="396"/>
    </row>
    <row r="23" spans="1:2" ht="15" customHeight="1">
      <c r="A23" s="395"/>
      <c r="B23" s="396"/>
    </row>
    <row r="24" spans="1:2" ht="15" customHeight="1">
      <c r="A24" s="395"/>
      <c r="B24" s="396"/>
    </row>
    <row r="25" spans="1:2" ht="15" customHeight="1">
      <c r="A25" s="395"/>
      <c r="B25" s="396"/>
    </row>
    <row r="26" spans="1:2" ht="15" customHeight="1">
      <c r="A26" s="395"/>
      <c r="B26" s="396"/>
    </row>
    <row r="27" spans="1:2" ht="15" customHeight="1">
      <c r="A27" s="395"/>
      <c r="B27" s="396"/>
    </row>
    <row r="28" spans="1:2" ht="15" customHeight="1">
      <c r="A28" s="395"/>
      <c r="B28" s="396"/>
    </row>
    <row r="29" spans="1:2" ht="15" customHeight="1">
      <c r="A29" s="395"/>
      <c r="B29" s="396"/>
    </row>
    <row r="30" spans="1:2" ht="15" customHeight="1">
      <c r="A30" s="4"/>
      <c r="B30" s="5"/>
    </row>
    <row r="31" spans="1:2">
      <c r="A31" s="405"/>
      <c r="B31" s="405"/>
    </row>
    <row r="32" spans="1:2">
      <c r="A32" s="6"/>
      <c r="B32" s="7"/>
    </row>
    <row r="33" spans="1:3">
      <c r="A33" s="8"/>
      <c r="B33" s="9"/>
    </row>
    <row r="34" spans="1:3" s="13" customFormat="1">
      <c r="A34" s="10" t="s">
        <v>114</v>
      </c>
      <c r="B34" s="11" t="s">
        <v>115</v>
      </c>
      <c r="C34" s="12"/>
    </row>
    <row r="35" spans="1:3" s="13" customFormat="1">
      <c r="A35" s="11" t="s">
        <v>382</v>
      </c>
      <c r="B35" s="11" t="s">
        <v>384</v>
      </c>
      <c r="C35" s="12"/>
    </row>
    <row r="36" spans="1:3">
      <c r="A36" s="11" t="s">
        <v>383</v>
      </c>
      <c r="B36" s="11" t="s">
        <v>385</v>
      </c>
    </row>
  </sheetData>
  <mergeCells count="29">
    <mergeCell ref="A26:B26"/>
    <mergeCell ref="A27:B27"/>
    <mergeCell ref="A28:B28"/>
    <mergeCell ref="A29:B29"/>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A1:B1"/>
    <mergeCell ref="A3:B3"/>
    <mergeCell ref="A4:B4"/>
    <mergeCell ref="A5:B5"/>
    <mergeCell ref="A6:B6"/>
    <mergeCell ref="A7:B7"/>
    <mergeCell ref="A8:B8"/>
    <mergeCell ref="A9:B9"/>
    <mergeCell ref="A10:B10"/>
    <mergeCell ref="A11:B11"/>
    <mergeCell ref="A12:B12"/>
  </mergeCells>
  <printOptions horizontalCentered="1"/>
  <pageMargins left="0.11811023622047245" right="0" top="0.9055118110236221" bottom="0.62" header="0.35433070866141736" footer="0.2"/>
  <pageSetup scale="90" orientation="landscape" r:id="rId1"/>
  <headerFooter alignWithMargins="0">
    <oddHeader>&amp;L&amp;G&amp;R&amp;G</oddHeader>
    <oddFooter>&amp;R&amp;G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E13"/>
  <sheetViews>
    <sheetView showGridLines="0" view="pageBreakPreview" zoomScale="70" zoomScaleNormal="90" zoomScaleSheetLayoutView="70" zoomScalePageLayoutView="130" workbookViewId="0">
      <selection activeCell="C31" sqref="C31"/>
    </sheetView>
  </sheetViews>
  <sheetFormatPr baseColWidth="10" defaultColWidth="11.44140625" defaultRowHeight="14.4"/>
  <cols>
    <col min="1" max="2" width="35.5546875" style="40" customWidth="1"/>
    <col min="3" max="5" width="17.5546875" style="40" customWidth="1"/>
    <col min="6" max="6" width="2.6640625" style="40" customWidth="1"/>
    <col min="7" max="16384" width="11.44140625" style="40"/>
  </cols>
  <sheetData>
    <row r="1" spans="1:5" s="39" customFormat="1">
      <c r="A1" s="408" t="s">
        <v>261</v>
      </c>
      <c r="B1" s="409"/>
      <c r="C1" s="409"/>
      <c r="D1" s="409"/>
      <c r="E1" s="410"/>
    </row>
    <row r="2" spans="1:5" s="39" customFormat="1">
      <c r="A2" s="411" t="s">
        <v>262</v>
      </c>
      <c r="B2" s="412"/>
      <c r="C2" s="412"/>
      <c r="D2" s="412"/>
      <c r="E2" s="413"/>
    </row>
    <row r="3" spans="1:5" s="39" customFormat="1" ht="24.9" customHeight="1">
      <c r="A3" s="414" t="s">
        <v>257</v>
      </c>
      <c r="B3" s="415"/>
      <c r="C3" s="415"/>
      <c r="D3" s="415"/>
      <c r="E3" s="416"/>
    </row>
    <row r="4" spans="1:5" s="39" customFormat="1" ht="24.9" customHeight="1">
      <c r="A4" s="417" t="s">
        <v>116</v>
      </c>
      <c r="B4" s="417"/>
      <c r="C4" s="417"/>
      <c r="D4" s="417"/>
      <c r="E4" s="417"/>
    </row>
    <row r="5" spans="1:5" ht="20.100000000000001" customHeight="1">
      <c r="A5" s="418" t="s">
        <v>117</v>
      </c>
      <c r="B5" s="418" t="s">
        <v>118</v>
      </c>
      <c r="C5" s="418" t="s">
        <v>119</v>
      </c>
      <c r="D5" s="418"/>
      <c r="E5" s="418" t="s">
        <v>120</v>
      </c>
    </row>
    <row r="6" spans="1:5" ht="20.100000000000001" customHeight="1">
      <c r="A6" s="418"/>
      <c r="B6" s="418"/>
      <c r="C6" s="204" t="s">
        <v>29</v>
      </c>
      <c r="D6" s="204" t="s">
        <v>30</v>
      </c>
      <c r="E6" s="418"/>
    </row>
    <row r="7" spans="1:5" ht="127.8" customHeight="1">
      <c r="A7" s="215"/>
      <c r="B7" s="215"/>
      <c r="C7" s="216"/>
      <c r="D7" s="216"/>
      <c r="E7" s="41"/>
    </row>
    <row r="8" spans="1:5" ht="20.100000000000001" customHeight="1">
      <c r="A8" s="204" t="s">
        <v>121</v>
      </c>
      <c r="B8" s="205"/>
      <c r="C8" s="206">
        <f>SUM(C7:C7)</f>
        <v>0</v>
      </c>
      <c r="D8" s="206">
        <f>SUM(D7:D7)</f>
        <v>0</v>
      </c>
      <c r="E8" s="206">
        <f>SUM(E7:E7)</f>
        <v>0</v>
      </c>
    </row>
    <row r="9" spans="1:5">
      <c r="A9" s="42"/>
      <c r="B9" s="42"/>
      <c r="C9" s="42"/>
      <c r="D9" s="42"/>
      <c r="E9" s="42"/>
    </row>
    <row r="10" spans="1:5">
      <c r="A10" s="42"/>
      <c r="B10" s="42"/>
      <c r="C10" s="42"/>
      <c r="D10" s="42"/>
      <c r="E10" s="42"/>
    </row>
    <row r="11" spans="1:5">
      <c r="A11" s="14" t="s">
        <v>122</v>
      </c>
      <c r="B11" s="42"/>
      <c r="C11" s="15" t="s">
        <v>46</v>
      </c>
      <c r="D11" s="16"/>
      <c r="E11" s="17"/>
    </row>
    <row r="12" spans="1:5">
      <c r="A12" s="406" t="s">
        <v>382</v>
      </c>
      <c r="B12" s="406"/>
      <c r="C12" s="407" t="s">
        <v>386</v>
      </c>
      <c r="D12" s="407"/>
      <c r="E12" s="407"/>
    </row>
    <row r="13" spans="1:5">
      <c r="A13" s="406" t="s">
        <v>383</v>
      </c>
      <c r="B13" s="406"/>
      <c r="C13" s="407" t="s">
        <v>385</v>
      </c>
      <c r="D13" s="407"/>
      <c r="E13" s="407"/>
    </row>
  </sheetData>
  <mergeCells count="12">
    <mergeCell ref="A12:B12"/>
    <mergeCell ref="A13:B13"/>
    <mergeCell ref="C12:E12"/>
    <mergeCell ref="C13:E13"/>
    <mergeCell ref="A1:E1"/>
    <mergeCell ref="A2:E2"/>
    <mergeCell ref="A3:E3"/>
    <mergeCell ref="A4:E4"/>
    <mergeCell ref="A5:A6"/>
    <mergeCell ref="B5:B6"/>
    <mergeCell ref="C5:D5"/>
    <mergeCell ref="E5:E6"/>
  </mergeCells>
  <printOptions horizontalCentered="1"/>
  <pageMargins left="0.11811023622047245" right="0" top="0.9055118110236221" bottom="0.62" header="0.35433070866141736" footer="0.2"/>
  <pageSetup orientation="landscape" r:id="rId1"/>
  <headerFooter alignWithMargins="0">
    <oddHeader>&amp;L&amp;G&amp;R&amp;G</oddHeader>
    <oddFooter>&amp;R&amp;G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J102"/>
  <sheetViews>
    <sheetView showGridLines="0" view="pageBreakPreview" topLeftCell="A34" zoomScale="60" zoomScaleNormal="60" workbookViewId="0">
      <selection activeCell="H1" sqref="H1:H1048576"/>
    </sheetView>
  </sheetViews>
  <sheetFormatPr baseColWidth="10" defaultColWidth="11.44140625" defaultRowHeight="14.4"/>
  <cols>
    <col min="1" max="1" width="46.6640625" style="43" customWidth="1"/>
    <col min="2" max="2" width="19.6640625" style="43" customWidth="1"/>
    <col min="3" max="3" width="20.5546875" style="43" customWidth="1"/>
    <col min="4" max="5" width="20.109375" style="43" customWidth="1"/>
    <col min="6" max="6" width="14.5546875" style="43" customWidth="1"/>
    <col min="7" max="7" width="36.33203125" style="43" customWidth="1"/>
    <col min="8" max="8" width="19.33203125" style="43" hidden="1" customWidth="1"/>
    <col min="9" max="9" width="11.44140625" style="43"/>
    <col min="10" max="10" width="14.44140625" style="43" bestFit="1" customWidth="1"/>
    <col min="11" max="16384" width="11.44140625" style="43"/>
  </cols>
  <sheetData>
    <row r="1" spans="1:8" ht="15" customHeight="1">
      <c r="A1" s="424" t="s">
        <v>261</v>
      </c>
      <c r="B1" s="424"/>
      <c r="C1" s="424"/>
      <c r="D1" s="424"/>
      <c r="E1" s="424"/>
      <c r="F1" s="424"/>
      <c r="G1" s="424"/>
    </row>
    <row r="2" spans="1:8" ht="15" customHeight="1">
      <c r="A2" s="424" t="s">
        <v>263</v>
      </c>
      <c r="B2" s="424"/>
      <c r="C2" s="424"/>
      <c r="D2" s="424"/>
      <c r="E2" s="424"/>
      <c r="F2" s="424"/>
      <c r="G2" s="424"/>
    </row>
    <row r="3" spans="1:8" ht="15" customHeight="1">
      <c r="A3" s="424" t="s">
        <v>257</v>
      </c>
      <c r="B3" s="424"/>
      <c r="C3" s="424"/>
      <c r="D3" s="424"/>
      <c r="E3" s="424"/>
      <c r="F3" s="424"/>
      <c r="G3" s="424"/>
    </row>
    <row r="4" spans="1:8" ht="15" customHeight="1">
      <c r="A4" s="427"/>
      <c r="B4" s="427"/>
      <c r="C4" s="427"/>
      <c r="D4" s="427"/>
      <c r="E4" s="427"/>
      <c r="F4" s="427"/>
      <c r="G4" s="427"/>
    </row>
    <row r="5" spans="1:8" ht="15" customHeight="1">
      <c r="A5" s="44"/>
      <c r="B5" s="44"/>
      <c r="C5" s="425" t="s">
        <v>123</v>
      </c>
      <c r="D5" s="425"/>
      <c r="E5" s="425"/>
      <c r="F5" s="426">
        <f>SUM(B10:B73)</f>
        <v>93742224.35999997</v>
      </c>
      <c r="G5" s="426"/>
      <c r="H5" s="319"/>
    </row>
    <row r="6" spans="1:8" ht="15" customHeight="1">
      <c r="A6" s="44"/>
      <c r="B6" s="44"/>
      <c r="C6" s="44"/>
      <c r="D6" s="44"/>
      <c r="E6" s="44"/>
      <c r="F6" s="44"/>
      <c r="G6" s="45"/>
      <c r="H6" s="213"/>
    </row>
    <row r="7" spans="1:8" ht="19.95" customHeight="1">
      <c r="A7" s="417" t="s">
        <v>124</v>
      </c>
      <c r="B7" s="417"/>
      <c r="C7" s="417"/>
      <c r="D7" s="417"/>
      <c r="E7" s="417"/>
      <c r="F7" s="417"/>
      <c r="G7" s="417"/>
    </row>
    <row r="8" spans="1:8" ht="15" customHeight="1">
      <c r="A8" s="420" t="s">
        <v>125</v>
      </c>
      <c r="B8" s="422" t="s">
        <v>126</v>
      </c>
      <c r="C8" s="422" t="s">
        <v>127</v>
      </c>
      <c r="D8" s="422"/>
      <c r="E8" s="422"/>
      <c r="F8" s="422" t="s">
        <v>128</v>
      </c>
      <c r="G8" s="422" t="s">
        <v>129</v>
      </c>
    </row>
    <row r="9" spans="1:8" ht="15" customHeight="1">
      <c r="A9" s="421"/>
      <c r="B9" s="423"/>
      <c r="C9" s="46" t="s">
        <v>130</v>
      </c>
      <c r="D9" s="46" t="s">
        <v>131</v>
      </c>
      <c r="E9" s="46" t="s">
        <v>132</v>
      </c>
      <c r="F9" s="423"/>
      <c r="G9" s="423"/>
    </row>
    <row r="10" spans="1:8" s="207" customFormat="1" ht="84">
      <c r="A10" s="47" t="s">
        <v>318</v>
      </c>
      <c r="B10" s="214">
        <v>19510783.919999998</v>
      </c>
      <c r="C10" s="48" t="s">
        <v>264</v>
      </c>
      <c r="D10" s="48" t="s">
        <v>265</v>
      </c>
      <c r="E10" s="48">
        <v>90120001</v>
      </c>
      <c r="F10" s="48" t="s">
        <v>266</v>
      </c>
      <c r="G10" s="48">
        <v>3258</v>
      </c>
      <c r="H10" s="313"/>
    </row>
    <row r="11" spans="1:8" s="209" customFormat="1" ht="55.2" customHeight="1">
      <c r="A11" s="49" t="s">
        <v>319</v>
      </c>
      <c r="B11" s="208">
        <v>5050490.0999999996</v>
      </c>
      <c r="C11" s="48" t="s">
        <v>264</v>
      </c>
      <c r="D11" s="48" t="s">
        <v>265</v>
      </c>
      <c r="E11" s="48">
        <v>90120001</v>
      </c>
      <c r="F11" s="48" t="s">
        <v>267</v>
      </c>
      <c r="G11" s="48">
        <v>540</v>
      </c>
      <c r="H11" s="313"/>
    </row>
    <row r="12" spans="1:8" s="209" customFormat="1" ht="55.2" customHeight="1">
      <c r="A12" s="49" t="s">
        <v>320</v>
      </c>
      <c r="B12" s="208">
        <v>3751793.8499999996</v>
      </c>
      <c r="C12" s="48" t="s">
        <v>264</v>
      </c>
      <c r="D12" s="48" t="s">
        <v>265</v>
      </c>
      <c r="E12" s="48">
        <v>90120001</v>
      </c>
      <c r="F12" s="48" t="s">
        <v>268</v>
      </c>
      <c r="G12" s="48">
        <v>334</v>
      </c>
      <c r="H12" s="313"/>
    </row>
    <row r="13" spans="1:8" s="209" customFormat="1" ht="55.2" customHeight="1">
      <c r="A13" s="49" t="s">
        <v>321</v>
      </c>
      <c r="B13" s="208">
        <v>5627690.8300000001</v>
      </c>
      <c r="C13" s="48" t="s">
        <v>264</v>
      </c>
      <c r="D13" s="48" t="s">
        <v>265</v>
      </c>
      <c r="E13" s="48">
        <v>90120001</v>
      </c>
      <c r="F13" s="48" t="s">
        <v>269</v>
      </c>
      <c r="G13" s="48">
        <v>503</v>
      </c>
      <c r="H13" s="313"/>
    </row>
    <row r="14" spans="1:8" s="209" customFormat="1" ht="55.2" customHeight="1">
      <c r="A14" s="49" t="s">
        <v>322</v>
      </c>
      <c r="B14" s="208">
        <v>3475427.4799999995</v>
      </c>
      <c r="C14" s="48" t="s">
        <v>264</v>
      </c>
      <c r="D14" s="48" t="s">
        <v>265</v>
      </c>
      <c r="E14" s="48">
        <v>90120026</v>
      </c>
      <c r="F14" s="48" t="s">
        <v>270</v>
      </c>
      <c r="G14" s="48">
        <v>479</v>
      </c>
      <c r="H14" s="313"/>
    </row>
    <row r="15" spans="1:8" s="209" customFormat="1" ht="55.2" customHeight="1">
      <c r="A15" s="49" t="s">
        <v>323</v>
      </c>
      <c r="B15" s="208">
        <v>369086.66000000003</v>
      </c>
      <c r="C15" s="48" t="s">
        <v>264</v>
      </c>
      <c r="D15" s="48" t="s">
        <v>265</v>
      </c>
      <c r="E15" s="48">
        <v>90120026</v>
      </c>
      <c r="F15" s="48" t="s">
        <v>271</v>
      </c>
      <c r="G15" s="48">
        <v>571</v>
      </c>
      <c r="H15" s="313"/>
    </row>
    <row r="16" spans="1:8" s="209" customFormat="1" ht="55.2" customHeight="1">
      <c r="A16" s="49" t="s">
        <v>324</v>
      </c>
      <c r="B16" s="208">
        <v>1492853.52</v>
      </c>
      <c r="C16" s="48" t="s">
        <v>264</v>
      </c>
      <c r="D16" s="48" t="s">
        <v>265</v>
      </c>
      <c r="E16" s="48">
        <v>90120026</v>
      </c>
      <c r="F16" s="48" t="s">
        <v>272</v>
      </c>
      <c r="G16" s="48">
        <v>1179</v>
      </c>
      <c r="H16" s="313"/>
    </row>
    <row r="17" spans="1:8" s="209" customFormat="1" ht="55.2" customHeight="1">
      <c r="A17" s="49" t="s">
        <v>325</v>
      </c>
      <c r="B17" s="208">
        <v>388670.16000000003</v>
      </c>
      <c r="C17" s="48" t="s">
        <v>264</v>
      </c>
      <c r="D17" s="48" t="s">
        <v>265</v>
      </c>
      <c r="E17" s="48">
        <v>90120001</v>
      </c>
      <c r="F17" s="48" t="s">
        <v>273</v>
      </c>
      <c r="G17" s="48">
        <v>202</v>
      </c>
      <c r="H17" s="313"/>
    </row>
    <row r="18" spans="1:8" s="209" customFormat="1" ht="55.2" customHeight="1">
      <c r="A18" s="49" t="s">
        <v>326</v>
      </c>
      <c r="B18" s="208">
        <v>370636.85000000003</v>
      </c>
      <c r="C18" s="48" t="s">
        <v>264</v>
      </c>
      <c r="D18" s="48" t="s">
        <v>265</v>
      </c>
      <c r="E18" s="48">
        <v>90120001</v>
      </c>
      <c r="F18" s="48" t="s">
        <v>271</v>
      </c>
      <c r="G18" s="48">
        <v>29</v>
      </c>
      <c r="H18" s="313"/>
    </row>
    <row r="19" spans="1:8" s="209" customFormat="1" ht="55.2" customHeight="1">
      <c r="A19" s="49" t="s">
        <v>327</v>
      </c>
      <c r="B19" s="208">
        <v>9193270.0100000035</v>
      </c>
      <c r="C19" s="48" t="s">
        <v>264</v>
      </c>
      <c r="D19" s="48" t="s">
        <v>265</v>
      </c>
      <c r="E19" s="48">
        <v>90120001</v>
      </c>
      <c r="F19" s="48" t="s">
        <v>274</v>
      </c>
      <c r="G19" s="48">
        <v>788</v>
      </c>
      <c r="H19" s="313"/>
    </row>
    <row r="20" spans="1:8" s="209" customFormat="1" ht="55.2" customHeight="1">
      <c r="A20" s="49" t="s">
        <v>328</v>
      </c>
      <c r="B20" s="208">
        <v>3494891.49</v>
      </c>
      <c r="C20" s="48" t="s">
        <v>264</v>
      </c>
      <c r="D20" s="48" t="s">
        <v>265</v>
      </c>
      <c r="E20" s="48">
        <v>90120001</v>
      </c>
      <c r="F20" s="48" t="s">
        <v>275</v>
      </c>
      <c r="G20" s="48">
        <v>285</v>
      </c>
      <c r="H20" s="313"/>
    </row>
    <row r="21" spans="1:8" s="209" customFormat="1" ht="55.2" customHeight="1">
      <c r="A21" s="49" t="s">
        <v>329</v>
      </c>
      <c r="B21" s="208">
        <v>3337847.92</v>
      </c>
      <c r="C21" s="48" t="s">
        <v>264</v>
      </c>
      <c r="D21" s="48" t="s">
        <v>265</v>
      </c>
      <c r="E21" s="48">
        <v>90120001</v>
      </c>
      <c r="F21" s="48" t="s">
        <v>276</v>
      </c>
      <c r="G21" s="48">
        <v>121</v>
      </c>
      <c r="H21" s="313"/>
    </row>
    <row r="22" spans="1:8" s="209" customFormat="1" ht="55.2" customHeight="1">
      <c r="A22" s="49" t="s">
        <v>330</v>
      </c>
      <c r="B22" s="208">
        <v>4545154.6100000003</v>
      </c>
      <c r="C22" s="48" t="s">
        <v>264</v>
      </c>
      <c r="D22" s="48" t="s">
        <v>265</v>
      </c>
      <c r="E22" s="48">
        <v>90120001</v>
      </c>
      <c r="F22" s="48" t="s">
        <v>277</v>
      </c>
      <c r="G22" s="48">
        <v>210</v>
      </c>
      <c r="H22" s="313"/>
    </row>
    <row r="23" spans="1:8" s="209" customFormat="1" ht="55.2" customHeight="1">
      <c r="A23" s="49" t="s">
        <v>331</v>
      </c>
      <c r="B23" s="208">
        <v>1584695.9</v>
      </c>
      <c r="C23" s="48" t="s">
        <v>264</v>
      </c>
      <c r="D23" s="48" t="s">
        <v>265</v>
      </c>
      <c r="E23" s="48">
        <v>90120001</v>
      </c>
      <c r="F23" s="48" t="s">
        <v>278</v>
      </c>
      <c r="G23" s="48">
        <v>204</v>
      </c>
      <c r="H23" s="313"/>
    </row>
    <row r="24" spans="1:8" s="209" customFormat="1" ht="55.2" customHeight="1">
      <c r="A24" s="49" t="s">
        <v>332</v>
      </c>
      <c r="B24" s="208">
        <v>2377043.8500000006</v>
      </c>
      <c r="C24" s="48" t="s">
        <v>264</v>
      </c>
      <c r="D24" s="48" t="s">
        <v>265</v>
      </c>
      <c r="E24" s="48">
        <v>90120001</v>
      </c>
      <c r="F24" s="48" t="s">
        <v>279</v>
      </c>
      <c r="G24" s="48">
        <v>201</v>
      </c>
      <c r="H24" s="313"/>
    </row>
    <row r="25" spans="1:8" s="209" customFormat="1" ht="55.2" customHeight="1">
      <c r="A25" s="49" t="s">
        <v>333</v>
      </c>
      <c r="B25" s="208">
        <v>2542735.94</v>
      </c>
      <c r="C25" s="48" t="s">
        <v>264</v>
      </c>
      <c r="D25" s="48" t="s">
        <v>265</v>
      </c>
      <c r="E25" s="48">
        <v>90120026</v>
      </c>
      <c r="F25" s="48" t="s">
        <v>280</v>
      </c>
      <c r="G25" s="48">
        <v>203</v>
      </c>
      <c r="H25" s="313"/>
    </row>
    <row r="26" spans="1:8" s="209" customFormat="1" ht="55.2" customHeight="1">
      <c r="A26" s="49" t="s">
        <v>334</v>
      </c>
      <c r="B26" s="208">
        <v>982318.69</v>
      </c>
      <c r="C26" s="48" t="s">
        <v>264</v>
      </c>
      <c r="D26" s="48" t="s">
        <v>265</v>
      </c>
      <c r="E26" s="48">
        <v>90120026</v>
      </c>
      <c r="F26" s="48" t="s">
        <v>281</v>
      </c>
      <c r="G26" s="48">
        <v>501</v>
      </c>
      <c r="H26" s="313"/>
    </row>
    <row r="27" spans="1:8" s="209" customFormat="1" ht="55.2" customHeight="1">
      <c r="A27" s="49" t="s">
        <v>335</v>
      </c>
      <c r="B27" s="208">
        <v>823791.9</v>
      </c>
      <c r="C27" s="48" t="s">
        <v>264</v>
      </c>
      <c r="D27" s="48" t="s">
        <v>265</v>
      </c>
      <c r="E27" s="48">
        <v>90120001</v>
      </c>
      <c r="F27" s="48" t="s">
        <v>282</v>
      </c>
      <c r="G27" s="48">
        <v>1754</v>
      </c>
      <c r="H27" s="313"/>
    </row>
    <row r="28" spans="1:8" s="209" customFormat="1" ht="55.2" customHeight="1">
      <c r="A28" s="49" t="s">
        <v>336</v>
      </c>
      <c r="B28" s="208">
        <v>215284.64</v>
      </c>
      <c r="C28" s="48" t="s">
        <v>264</v>
      </c>
      <c r="D28" s="48" t="s">
        <v>265</v>
      </c>
      <c r="E28" s="48">
        <v>90120001</v>
      </c>
      <c r="F28" s="48" t="s">
        <v>283</v>
      </c>
      <c r="G28" s="48">
        <v>442</v>
      </c>
      <c r="H28" s="313"/>
    </row>
    <row r="29" spans="1:8" s="209" customFormat="1" ht="55.2" customHeight="1">
      <c r="A29" s="49" t="s">
        <v>337</v>
      </c>
      <c r="B29" s="208">
        <v>159925.74</v>
      </c>
      <c r="C29" s="48" t="s">
        <v>264</v>
      </c>
      <c r="D29" s="48" t="s">
        <v>265</v>
      </c>
      <c r="E29" s="48">
        <v>90120001</v>
      </c>
      <c r="F29" s="48" t="s">
        <v>284</v>
      </c>
      <c r="G29" s="48">
        <v>329</v>
      </c>
      <c r="H29" s="313"/>
    </row>
    <row r="30" spans="1:8" s="209" customFormat="1" ht="55.2" customHeight="1">
      <c r="A30" s="49" t="s">
        <v>338</v>
      </c>
      <c r="B30" s="208">
        <v>239888.6</v>
      </c>
      <c r="C30" s="48" t="s">
        <v>264</v>
      </c>
      <c r="D30" s="48" t="s">
        <v>265</v>
      </c>
      <c r="E30" s="48">
        <v>90120001</v>
      </c>
      <c r="F30" s="48" t="s">
        <v>285</v>
      </c>
      <c r="G30" s="48">
        <v>493</v>
      </c>
      <c r="H30" s="313"/>
    </row>
    <row r="31" spans="1:8" s="209" customFormat="1" ht="55.2" customHeight="1">
      <c r="A31" s="49" t="s">
        <v>339</v>
      </c>
      <c r="B31" s="208">
        <v>437581.41</v>
      </c>
      <c r="C31" s="48" t="s">
        <v>264</v>
      </c>
      <c r="D31" s="48" t="s">
        <v>265</v>
      </c>
      <c r="E31" s="48">
        <v>90120026</v>
      </c>
      <c r="F31" s="48" t="s">
        <v>286</v>
      </c>
      <c r="G31" s="48">
        <v>887</v>
      </c>
      <c r="H31" s="313"/>
    </row>
    <row r="32" spans="1:8" s="209" customFormat="1" ht="55.2" customHeight="1">
      <c r="A32" s="49" t="s">
        <v>340</v>
      </c>
      <c r="B32" s="208">
        <v>48420.56</v>
      </c>
      <c r="C32" s="48" t="s">
        <v>264</v>
      </c>
      <c r="D32" s="48" t="s">
        <v>265</v>
      </c>
      <c r="E32" s="48">
        <v>90120026</v>
      </c>
      <c r="F32" s="48" t="s">
        <v>287</v>
      </c>
      <c r="G32" s="48">
        <v>181</v>
      </c>
      <c r="H32" s="313"/>
    </row>
    <row r="33" spans="1:8" s="209" customFormat="1" ht="55.2" customHeight="1">
      <c r="A33" s="49" t="s">
        <v>341</v>
      </c>
      <c r="B33" s="208">
        <v>171118.94</v>
      </c>
      <c r="C33" s="48" t="s">
        <v>264</v>
      </c>
      <c r="D33" s="48" t="s">
        <v>265</v>
      </c>
      <c r="E33" s="48">
        <v>90120026</v>
      </c>
      <c r="F33" s="48" t="s">
        <v>288</v>
      </c>
      <c r="G33" s="48">
        <v>345</v>
      </c>
      <c r="H33" s="313"/>
    </row>
    <row r="34" spans="1:8" s="209" customFormat="1" ht="55.2" customHeight="1">
      <c r="A34" s="49" t="s">
        <v>342</v>
      </c>
      <c r="B34" s="208">
        <v>47626.76</v>
      </c>
      <c r="C34" s="48" t="s">
        <v>264</v>
      </c>
      <c r="D34" s="48" t="s">
        <v>265</v>
      </c>
      <c r="E34" s="48">
        <v>90120001</v>
      </c>
      <c r="F34" s="48" t="s">
        <v>287</v>
      </c>
      <c r="G34" s="48">
        <v>98</v>
      </c>
      <c r="H34" s="313"/>
    </row>
    <row r="35" spans="1:8" s="209" customFormat="1" ht="55.2" customHeight="1">
      <c r="A35" s="49" t="s">
        <v>343</v>
      </c>
      <c r="B35" s="208">
        <v>38253.269999999997</v>
      </c>
      <c r="C35" s="48" t="s">
        <v>264</v>
      </c>
      <c r="D35" s="48" t="s">
        <v>265</v>
      </c>
      <c r="E35" s="48">
        <v>90120001</v>
      </c>
      <c r="F35" s="48" t="s">
        <v>289</v>
      </c>
      <c r="G35" s="48">
        <v>78</v>
      </c>
      <c r="H35" s="313"/>
    </row>
    <row r="36" spans="1:8" s="209" customFormat="1" ht="55.2" customHeight="1">
      <c r="A36" s="49" t="s">
        <v>344</v>
      </c>
      <c r="B36" s="208">
        <v>616560.13</v>
      </c>
      <c r="C36" s="48" t="s">
        <v>264</v>
      </c>
      <c r="D36" s="48" t="s">
        <v>265</v>
      </c>
      <c r="E36" s="48">
        <v>90120001</v>
      </c>
      <c r="F36" s="48" t="s">
        <v>290</v>
      </c>
      <c r="G36" s="48">
        <v>1265</v>
      </c>
      <c r="H36" s="313"/>
    </row>
    <row r="37" spans="1:8" s="209" customFormat="1" ht="55.2" customHeight="1">
      <c r="A37" s="49" t="s">
        <v>345</v>
      </c>
      <c r="B37" s="208">
        <v>347505.96</v>
      </c>
      <c r="C37" s="48" t="s">
        <v>264</v>
      </c>
      <c r="D37" s="48" t="s">
        <v>265</v>
      </c>
      <c r="E37" s="48">
        <v>90120001</v>
      </c>
      <c r="F37" s="48" t="s">
        <v>291</v>
      </c>
      <c r="G37" s="48">
        <v>713</v>
      </c>
      <c r="H37" s="313"/>
    </row>
    <row r="38" spans="1:8" s="209" customFormat="1" ht="55.2" customHeight="1">
      <c r="A38" s="49" t="s">
        <v>346</v>
      </c>
      <c r="B38" s="208">
        <v>344705.75</v>
      </c>
      <c r="C38" s="48" t="s">
        <v>264</v>
      </c>
      <c r="D38" s="48" t="s">
        <v>265</v>
      </c>
      <c r="E38" s="48">
        <v>90120001</v>
      </c>
      <c r="F38" s="48" t="s">
        <v>292</v>
      </c>
      <c r="G38" s="48">
        <v>711</v>
      </c>
      <c r="H38" s="313"/>
    </row>
    <row r="39" spans="1:8" s="209" customFormat="1" ht="55.2" customHeight="1">
      <c r="A39" s="49" t="s">
        <v>347</v>
      </c>
      <c r="B39" s="208">
        <v>469386.55</v>
      </c>
      <c r="C39" s="48" t="s">
        <v>264</v>
      </c>
      <c r="D39" s="48" t="s">
        <v>265</v>
      </c>
      <c r="E39" s="48">
        <v>90120001</v>
      </c>
      <c r="F39" s="48" t="s">
        <v>293</v>
      </c>
      <c r="G39" s="48">
        <v>966</v>
      </c>
      <c r="H39" s="313"/>
    </row>
    <row r="40" spans="1:8" s="209" customFormat="1" ht="55.2" customHeight="1">
      <c r="A40" s="49" t="s">
        <v>348</v>
      </c>
      <c r="B40" s="208">
        <v>114851.45</v>
      </c>
      <c r="C40" s="48" t="s">
        <v>264</v>
      </c>
      <c r="D40" s="48" t="s">
        <v>265</v>
      </c>
      <c r="E40" s="48">
        <v>90120001</v>
      </c>
      <c r="F40" s="48" t="s">
        <v>294</v>
      </c>
      <c r="G40" s="48">
        <v>236</v>
      </c>
      <c r="H40" s="313"/>
    </row>
    <row r="41" spans="1:8" s="209" customFormat="1" ht="55.2" customHeight="1">
      <c r="A41" s="49" t="s">
        <v>349</v>
      </c>
      <c r="B41" s="208">
        <v>172277.18</v>
      </c>
      <c r="C41" s="48" t="s">
        <v>264</v>
      </c>
      <c r="D41" s="48" t="s">
        <v>265</v>
      </c>
      <c r="E41" s="48">
        <v>90120001</v>
      </c>
      <c r="F41" s="48" t="s">
        <v>295</v>
      </c>
      <c r="G41" s="48">
        <v>354</v>
      </c>
      <c r="H41" s="313"/>
    </row>
    <row r="42" spans="1:8" s="209" customFormat="1" ht="55.2" customHeight="1">
      <c r="A42" s="49" t="s">
        <v>350</v>
      </c>
      <c r="B42" s="208">
        <v>254517.94</v>
      </c>
      <c r="C42" s="48" t="s">
        <v>264</v>
      </c>
      <c r="D42" s="48" t="s">
        <v>265</v>
      </c>
      <c r="E42" s="48">
        <v>90120026</v>
      </c>
      <c r="F42" s="48" t="s">
        <v>296</v>
      </c>
      <c r="G42" s="48">
        <v>518</v>
      </c>
      <c r="H42" s="313"/>
    </row>
    <row r="43" spans="1:8" s="209" customFormat="1" ht="55.2" customHeight="1">
      <c r="A43" s="49" t="s">
        <v>351</v>
      </c>
      <c r="B43" s="208">
        <v>101419.72</v>
      </c>
      <c r="C43" s="48" t="s">
        <v>264</v>
      </c>
      <c r="D43" s="48" t="s">
        <v>265</v>
      </c>
      <c r="E43" s="48">
        <v>90120026</v>
      </c>
      <c r="F43" s="48" t="s">
        <v>297</v>
      </c>
      <c r="G43" s="48">
        <v>209</v>
      </c>
      <c r="H43" s="313"/>
    </row>
    <row r="44" spans="1:8" s="209" customFormat="1" ht="55.2" customHeight="1">
      <c r="A44" s="49" t="s">
        <v>352</v>
      </c>
      <c r="B44" s="208">
        <v>891173.09</v>
      </c>
      <c r="C44" s="48" t="s">
        <v>264</v>
      </c>
      <c r="D44" s="48" t="s">
        <v>265</v>
      </c>
      <c r="E44" s="48">
        <v>90120001</v>
      </c>
      <c r="F44" s="48" t="s">
        <v>298</v>
      </c>
      <c r="G44" s="48">
        <v>1779</v>
      </c>
      <c r="H44" s="313"/>
    </row>
    <row r="45" spans="1:8" s="209" customFormat="1" ht="55.2" customHeight="1">
      <c r="A45" s="49" t="s">
        <v>353</v>
      </c>
      <c r="B45" s="208">
        <v>757497.12</v>
      </c>
      <c r="C45" s="48" t="s">
        <v>264</v>
      </c>
      <c r="D45" s="48" t="s">
        <v>265</v>
      </c>
      <c r="E45" s="48">
        <v>90120001</v>
      </c>
      <c r="F45" s="48" t="s">
        <v>299</v>
      </c>
      <c r="G45" s="48">
        <v>442</v>
      </c>
      <c r="H45" s="313"/>
    </row>
    <row r="46" spans="1:8" s="209" customFormat="1" ht="55.2" customHeight="1">
      <c r="A46" s="49" t="s">
        <v>354</v>
      </c>
      <c r="B46" s="208">
        <v>562712.15</v>
      </c>
      <c r="C46" s="48" t="s">
        <v>264</v>
      </c>
      <c r="D46" s="48" t="s">
        <v>265</v>
      </c>
      <c r="E46" s="48">
        <v>90120001</v>
      </c>
      <c r="F46" s="48" t="s">
        <v>300</v>
      </c>
      <c r="G46" s="48">
        <v>329</v>
      </c>
      <c r="H46" s="313"/>
    </row>
    <row r="47" spans="1:8" s="209" customFormat="1" ht="55.2" customHeight="1">
      <c r="A47" s="49" t="s">
        <v>355</v>
      </c>
      <c r="B47" s="208">
        <v>844068.22</v>
      </c>
      <c r="C47" s="48" t="s">
        <v>264</v>
      </c>
      <c r="D47" s="48" t="s">
        <v>265</v>
      </c>
      <c r="E47" s="48">
        <v>90120001</v>
      </c>
      <c r="F47" s="48" t="s">
        <v>301</v>
      </c>
      <c r="G47" s="48">
        <v>493</v>
      </c>
      <c r="H47" s="313"/>
    </row>
    <row r="48" spans="1:8" s="209" customFormat="1" ht="55.2" customHeight="1">
      <c r="A48" s="49" t="s">
        <v>356</v>
      </c>
      <c r="B48" s="208">
        <v>1527725.29</v>
      </c>
      <c r="C48" s="48" t="s">
        <v>264</v>
      </c>
      <c r="D48" s="48" t="s">
        <v>265</v>
      </c>
      <c r="E48" s="48">
        <v>90120026</v>
      </c>
      <c r="F48" s="48" t="s">
        <v>302</v>
      </c>
      <c r="G48" s="48">
        <v>887</v>
      </c>
      <c r="H48" s="313"/>
    </row>
    <row r="49" spans="1:8" s="209" customFormat="1" ht="55.2" customHeight="1">
      <c r="A49" s="49" t="s">
        <v>357</v>
      </c>
      <c r="B49" s="208">
        <v>169747.25</v>
      </c>
      <c r="C49" s="48" t="s">
        <v>264</v>
      </c>
      <c r="D49" s="48" t="s">
        <v>265</v>
      </c>
      <c r="E49" s="48">
        <v>90120026</v>
      </c>
      <c r="F49" s="48" t="s">
        <v>303</v>
      </c>
      <c r="G49" s="48">
        <v>98</v>
      </c>
      <c r="H49" s="313"/>
    </row>
    <row r="50" spans="1:8" s="209" customFormat="1" ht="55.2" customHeight="1">
      <c r="A50" s="49" t="s">
        <v>358</v>
      </c>
      <c r="B50" s="208">
        <v>608260.99</v>
      </c>
      <c r="C50" s="48" t="s">
        <v>264</v>
      </c>
      <c r="D50" s="48" t="s">
        <v>265</v>
      </c>
      <c r="E50" s="48">
        <v>90120026</v>
      </c>
      <c r="F50" s="48" t="s">
        <v>304</v>
      </c>
      <c r="G50" s="48">
        <v>348</v>
      </c>
      <c r="H50" s="313"/>
    </row>
    <row r="51" spans="1:8" s="209" customFormat="1" ht="55.2" customHeight="1">
      <c r="A51" s="49" t="s">
        <v>359</v>
      </c>
      <c r="B51" s="208">
        <v>169747.25</v>
      </c>
      <c r="C51" s="48" t="s">
        <v>264</v>
      </c>
      <c r="D51" s="48" t="s">
        <v>265</v>
      </c>
      <c r="E51" s="48">
        <v>90120001</v>
      </c>
      <c r="F51" s="48" t="s">
        <v>303</v>
      </c>
      <c r="G51" s="48">
        <v>98</v>
      </c>
      <c r="H51" s="313"/>
    </row>
    <row r="52" spans="1:8" s="209" customFormat="1" ht="55.2" customHeight="1">
      <c r="A52" s="49" t="s">
        <v>360</v>
      </c>
      <c r="B52" s="208">
        <v>141456.05000000002</v>
      </c>
      <c r="C52" s="48" t="s">
        <v>264</v>
      </c>
      <c r="D52" s="48" t="s">
        <v>265</v>
      </c>
      <c r="E52" s="48">
        <v>90120001</v>
      </c>
      <c r="F52" s="48" t="s">
        <v>305</v>
      </c>
      <c r="G52" s="48">
        <v>78</v>
      </c>
      <c r="H52" s="313"/>
    </row>
    <row r="53" spans="1:8" s="209" customFormat="1" ht="55.2" customHeight="1">
      <c r="A53" s="49" t="s">
        <v>361</v>
      </c>
      <c r="B53" s="208">
        <v>2178423.1</v>
      </c>
      <c r="C53" s="48" t="s">
        <v>264</v>
      </c>
      <c r="D53" s="48" t="s">
        <v>265</v>
      </c>
      <c r="E53" s="48">
        <v>90120001</v>
      </c>
      <c r="F53" s="48" t="s">
        <v>306</v>
      </c>
      <c r="G53" s="48">
        <v>1265</v>
      </c>
      <c r="H53" s="313"/>
    </row>
    <row r="54" spans="1:8" s="209" customFormat="1" ht="55.2" customHeight="1">
      <c r="A54" s="49" t="s">
        <v>362</v>
      </c>
      <c r="B54" s="208">
        <v>1117502.76</v>
      </c>
      <c r="C54" s="48" t="s">
        <v>264</v>
      </c>
      <c r="D54" s="48" t="s">
        <v>265</v>
      </c>
      <c r="E54" s="48">
        <v>90120001</v>
      </c>
      <c r="F54" s="48" t="s">
        <v>307</v>
      </c>
      <c r="G54" s="48">
        <v>613</v>
      </c>
      <c r="H54" s="314"/>
    </row>
    <row r="55" spans="1:8" s="209" customFormat="1" ht="55.2" customHeight="1">
      <c r="A55" s="49" t="s">
        <v>363</v>
      </c>
      <c r="B55" s="208">
        <v>1227863.96</v>
      </c>
      <c r="C55" s="48" t="s">
        <v>264</v>
      </c>
      <c r="D55" s="48" t="s">
        <v>265</v>
      </c>
      <c r="E55" s="48">
        <v>90120001</v>
      </c>
      <c r="F55" s="48" t="s">
        <v>308</v>
      </c>
      <c r="G55" s="48">
        <v>711</v>
      </c>
      <c r="H55" s="313"/>
    </row>
    <row r="56" spans="1:8" s="209" customFormat="1" ht="55.2" customHeight="1">
      <c r="A56" s="49" t="s">
        <v>364</v>
      </c>
      <c r="B56" s="208">
        <v>1671984.97</v>
      </c>
      <c r="C56" s="48" t="s">
        <v>264</v>
      </c>
      <c r="D56" s="48" t="s">
        <v>265</v>
      </c>
      <c r="E56" s="48">
        <v>90120001</v>
      </c>
      <c r="F56" s="48" t="s">
        <v>309</v>
      </c>
      <c r="G56" s="48">
        <v>966</v>
      </c>
      <c r="H56" s="314"/>
    </row>
    <row r="57" spans="1:8" s="209" customFormat="1" ht="55.2" customHeight="1">
      <c r="A57" s="49" t="s">
        <v>365</v>
      </c>
      <c r="B57" s="208">
        <v>407393.41</v>
      </c>
      <c r="C57" s="48" t="s">
        <v>264</v>
      </c>
      <c r="D57" s="48" t="s">
        <v>265</v>
      </c>
      <c r="E57" s="48">
        <v>90120001</v>
      </c>
      <c r="F57" s="48" t="s">
        <v>310</v>
      </c>
      <c r="G57" s="48">
        <v>236</v>
      </c>
      <c r="H57" s="313"/>
    </row>
    <row r="58" spans="1:8" s="209" customFormat="1" ht="55.2" customHeight="1">
      <c r="A58" s="49" t="s">
        <v>366</v>
      </c>
      <c r="B58" s="208">
        <v>611090.12</v>
      </c>
      <c r="C58" s="48" t="s">
        <v>264</v>
      </c>
      <c r="D58" s="48" t="s">
        <v>265</v>
      </c>
      <c r="E58" s="48">
        <v>90120001</v>
      </c>
      <c r="F58" s="48" t="s">
        <v>304</v>
      </c>
      <c r="G58" s="48">
        <v>354</v>
      </c>
      <c r="H58" s="313"/>
    </row>
    <row r="59" spans="1:8" s="209" customFormat="1" ht="55.2" customHeight="1">
      <c r="A59" s="49" t="s">
        <v>367</v>
      </c>
      <c r="B59" s="208">
        <v>897460.02</v>
      </c>
      <c r="C59" s="48" t="s">
        <v>264</v>
      </c>
      <c r="D59" s="48" t="s">
        <v>265</v>
      </c>
      <c r="E59" s="48">
        <v>90120026</v>
      </c>
      <c r="F59" s="48" t="s">
        <v>298</v>
      </c>
      <c r="G59" s="48">
        <v>518</v>
      </c>
      <c r="H59" s="313"/>
    </row>
    <row r="60" spans="1:8" s="209" customFormat="1" ht="55.2" customHeight="1">
      <c r="A60" s="49" t="s">
        <v>368</v>
      </c>
      <c r="B60" s="208">
        <v>361498.77999999997</v>
      </c>
      <c r="C60" s="48" t="s">
        <v>264</v>
      </c>
      <c r="D60" s="48" t="s">
        <v>265</v>
      </c>
      <c r="E60" s="48">
        <v>90120026</v>
      </c>
      <c r="F60" s="48" t="s">
        <v>311</v>
      </c>
      <c r="G60" s="48">
        <v>209</v>
      </c>
      <c r="H60" s="313"/>
    </row>
    <row r="61" spans="1:8" s="209" customFormat="1" ht="55.2" customHeight="1">
      <c r="A61" s="49" t="s">
        <v>369</v>
      </c>
      <c r="B61" s="208">
        <v>404466</v>
      </c>
      <c r="C61" s="48" t="s">
        <v>264</v>
      </c>
      <c r="D61" s="48" t="s">
        <v>265</v>
      </c>
      <c r="E61" s="48">
        <v>90120027</v>
      </c>
      <c r="F61" s="48" t="s">
        <v>312</v>
      </c>
      <c r="G61" s="48">
        <v>324</v>
      </c>
      <c r="H61" s="313"/>
    </row>
    <row r="62" spans="1:8" s="209" customFormat="1" ht="55.2" customHeight="1">
      <c r="A62" s="49" t="s">
        <v>370</v>
      </c>
      <c r="B62" s="208">
        <v>0</v>
      </c>
      <c r="C62" s="48" t="s">
        <v>264</v>
      </c>
      <c r="D62" s="48" t="s">
        <v>265</v>
      </c>
      <c r="E62" s="48">
        <v>90120001</v>
      </c>
      <c r="F62" s="48" t="s">
        <v>313</v>
      </c>
      <c r="G62" s="48">
        <v>157</v>
      </c>
      <c r="H62" s="313"/>
    </row>
    <row r="63" spans="1:8" s="209" customFormat="1" ht="55.2" customHeight="1">
      <c r="A63" s="49" t="s">
        <v>371</v>
      </c>
      <c r="B63" s="208">
        <v>412749.60000000003</v>
      </c>
      <c r="C63" s="48" t="s">
        <v>264</v>
      </c>
      <c r="D63" s="48" t="s">
        <v>265</v>
      </c>
      <c r="E63" s="48">
        <v>90120027</v>
      </c>
      <c r="F63" s="48" t="s">
        <v>312</v>
      </c>
      <c r="G63" s="48">
        <v>293</v>
      </c>
      <c r="H63" s="313"/>
    </row>
    <row r="64" spans="1:8" s="209" customFormat="1" ht="55.2" customHeight="1">
      <c r="A64" s="49" t="s">
        <v>372</v>
      </c>
      <c r="B64" s="208">
        <v>274487.52999999997</v>
      </c>
      <c r="C64" s="48" t="s">
        <v>264</v>
      </c>
      <c r="D64" s="48" t="s">
        <v>265</v>
      </c>
      <c r="E64" s="48">
        <v>90120001</v>
      </c>
      <c r="F64" s="48" t="s">
        <v>314</v>
      </c>
      <c r="G64" s="48">
        <v>257</v>
      </c>
      <c r="H64" s="313"/>
    </row>
    <row r="65" spans="1:10" s="209" customFormat="1" ht="55.2" customHeight="1">
      <c r="A65" s="49" t="s">
        <v>373</v>
      </c>
      <c r="B65" s="208">
        <v>442233.05</v>
      </c>
      <c r="C65" s="48" t="s">
        <v>264</v>
      </c>
      <c r="D65" s="48" t="s">
        <v>265</v>
      </c>
      <c r="E65" s="48">
        <v>90120001</v>
      </c>
      <c r="F65" s="48" t="s">
        <v>315</v>
      </c>
      <c r="G65" s="48">
        <v>231</v>
      </c>
      <c r="H65" s="313"/>
    </row>
    <row r="66" spans="1:10" s="209" customFormat="1" ht="55.2" customHeight="1">
      <c r="A66" s="49" t="s">
        <v>374</v>
      </c>
      <c r="B66" s="208">
        <v>422459.32000000007</v>
      </c>
      <c r="C66" s="48" t="s">
        <v>264</v>
      </c>
      <c r="D66" s="48" t="s">
        <v>265</v>
      </c>
      <c r="E66" s="48">
        <v>90120001</v>
      </c>
      <c r="F66" s="48" t="s">
        <v>315</v>
      </c>
      <c r="G66" s="48">
        <v>283</v>
      </c>
      <c r="H66" s="313"/>
      <c r="J66" s="212"/>
    </row>
    <row r="67" spans="1:10" s="209" customFormat="1" ht="55.2" customHeight="1">
      <c r="A67" s="49" t="s">
        <v>375</v>
      </c>
      <c r="B67" s="208">
        <v>442041.56999999995</v>
      </c>
      <c r="C67" s="48" t="s">
        <v>264</v>
      </c>
      <c r="D67" s="48" t="s">
        <v>265</v>
      </c>
      <c r="E67" s="48">
        <v>90120001</v>
      </c>
      <c r="F67" s="48" t="s">
        <v>315</v>
      </c>
      <c r="G67" s="48">
        <v>248</v>
      </c>
      <c r="H67" s="313"/>
    </row>
    <row r="68" spans="1:10" s="209" customFormat="1" ht="55.2" customHeight="1">
      <c r="A68" s="49" t="s">
        <v>376</v>
      </c>
      <c r="B68" s="208">
        <v>438725.34</v>
      </c>
      <c r="C68" s="48" t="s">
        <v>264</v>
      </c>
      <c r="D68" s="48" t="s">
        <v>265</v>
      </c>
      <c r="E68" s="48">
        <v>90120001</v>
      </c>
      <c r="F68" s="48" t="s">
        <v>315</v>
      </c>
      <c r="G68" s="48">
        <v>765</v>
      </c>
      <c r="H68" s="313"/>
    </row>
    <row r="69" spans="1:10" s="209" customFormat="1" ht="55.2" customHeight="1">
      <c r="A69" s="49" t="s">
        <v>377</v>
      </c>
      <c r="B69" s="208">
        <v>210306.66999999998</v>
      </c>
      <c r="C69" s="48" t="s">
        <v>264</v>
      </c>
      <c r="D69" s="48" t="s">
        <v>265</v>
      </c>
      <c r="E69" s="48">
        <v>90120001</v>
      </c>
      <c r="F69" s="48" t="s">
        <v>316</v>
      </c>
      <c r="G69" s="48">
        <v>961</v>
      </c>
      <c r="H69" s="313"/>
    </row>
    <row r="70" spans="1:10" s="209" customFormat="1" ht="55.2" customHeight="1">
      <c r="A70" s="49" t="s">
        <v>378</v>
      </c>
      <c r="B70" s="208">
        <v>377649.47</v>
      </c>
      <c r="C70" s="48" t="s">
        <v>264</v>
      </c>
      <c r="D70" s="48" t="s">
        <v>265</v>
      </c>
      <c r="E70" s="48">
        <v>90120001</v>
      </c>
      <c r="F70" s="48" t="s">
        <v>315</v>
      </c>
      <c r="G70" s="48">
        <v>743</v>
      </c>
      <c r="H70" s="313"/>
    </row>
    <row r="71" spans="1:10" s="209" customFormat="1" ht="55.2" customHeight="1">
      <c r="A71" s="49" t="s">
        <v>379</v>
      </c>
      <c r="B71" s="208">
        <v>443180.95999999996</v>
      </c>
      <c r="C71" s="48" t="s">
        <v>264</v>
      </c>
      <c r="D71" s="48" t="s">
        <v>265</v>
      </c>
      <c r="E71" s="48">
        <v>90120001</v>
      </c>
      <c r="F71" s="48" t="s">
        <v>315</v>
      </c>
      <c r="G71" s="48">
        <v>552</v>
      </c>
      <c r="H71" s="313"/>
    </row>
    <row r="72" spans="1:10" s="209" customFormat="1" ht="55.2" customHeight="1">
      <c r="A72" s="49" t="s">
        <v>380</v>
      </c>
      <c r="B72" s="208">
        <v>193894.62000000002</v>
      </c>
      <c r="C72" s="48" t="s">
        <v>264</v>
      </c>
      <c r="D72" s="48" t="s">
        <v>265</v>
      </c>
      <c r="E72" s="48">
        <v>90120001</v>
      </c>
      <c r="F72" s="48" t="s">
        <v>316</v>
      </c>
      <c r="G72" s="48">
        <v>146</v>
      </c>
      <c r="H72" s="313"/>
    </row>
    <row r="73" spans="1:10" s="209" customFormat="1" ht="55.2" customHeight="1">
      <c r="A73" s="210" t="s">
        <v>381</v>
      </c>
      <c r="B73" s="211">
        <v>2835917.4199999995</v>
      </c>
      <c r="C73" s="50" t="s">
        <v>264</v>
      </c>
      <c r="D73" s="50" t="s">
        <v>265</v>
      </c>
      <c r="E73" s="50" t="s">
        <v>317</v>
      </c>
      <c r="F73" s="50" t="s">
        <v>317</v>
      </c>
      <c r="G73" s="50" t="s">
        <v>317</v>
      </c>
      <c r="H73" s="313"/>
    </row>
    <row r="74" spans="1:10">
      <c r="A74" s="419"/>
      <c r="B74" s="419"/>
      <c r="C74" s="419"/>
      <c r="D74" s="419"/>
      <c r="E74" s="419"/>
      <c r="F74" s="419"/>
      <c r="G74" s="419"/>
    </row>
    <row r="75" spans="1:10" s="40" customFormat="1">
      <c r="A75" s="14" t="s">
        <v>122</v>
      </c>
      <c r="B75" s="42"/>
      <c r="E75" s="15" t="s">
        <v>46</v>
      </c>
      <c r="F75" s="16"/>
      <c r="G75" s="17"/>
    </row>
    <row r="76" spans="1:10" s="40" customFormat="1">
      <c r="A76" s="406" t="s">
        <v>382</v>
      </c>
      <c r="B76" s="406"/>
      <c r="E76" s="407" t="s">
        <v>384</v>
      </c>
      <c r="F76" s="407"/>
      <c r="G76" s="407"/>
    </row>
    <row r="77" spans="1:10">
      <c r="A77" s="406" t="s">
        <v>383</v>
      </c>
      <c r="B77" s="406"/>
      <c r="C77" s="51"/>
      <c r="D77" s="51"/>
      <c r="E77" s="407" t="s">
        <v>385</v>
      </c>
      <c r="F77" s="407"/>
      <c r="G77" s="407"/>
    </row>
    <row r="78" spans="1:10">
      <c r="A78" s="51"/>
      <c r="B78" s="51"/>
      <c r="C78" s="51"/>
      <c r="D78" s="51"/>
      <c r="E78" s="51"/>
      <c r="F78" s="51"/>
      <c r="G78" s="51"/>
    </row>
    <row r="79" spans="1:10">
      <c r="A79" s="51"/>
      <c r="B79" s="51"/>
      <c r="C79" s="51"/>
      <c r="D79" s="51"/>
      <c r="E79" s="51"/>
      <c r="F79" s="51"/>
      <c r="G79" s="51"/>
    </row>
    <row r="80" spans="1:10">
      <c r="A80" s="51"/>
      <c r="B80" s="51"/>
      <c r="C80" s="51"/>
      <c r="D80" s="51"/>
      <c r="E80" s="51"/>
      <c r="F80" s="51"/>
      <c r="G80" s="51"/>
    </row>
    <row r="81" spans="1:7">
      <c r="A81" s="51"/>
      <c r="B81" s="51"/>
      <c r="C81" s="51"/>
      <c r="D81" s="51"/>
      <c r="E81" s="51"/>
      <c r="F81" s="51"/>
      <c r="G81" s="51"/>
    </row>
    <row r="82" spans="1:7">
      <c r="A82" s="51"/>
      <c r="B82" s="51"/>
      <c r="C82" s="51"/>
      <c r="D82" s="51"/>
      <c r="E82" s="51"/>
      <c r="F82" s="51"/>
      <c r="G82" s="51"/>
    </row>
    <row r="83" spans="1:7">
      <c r="A83" s="51"/>
      <c r="B83" s="51"/>
      <c r="C83" s="51"/>
      <c r="D83" s="51"/>
      <c r="E83" s="51"/>
      <c r="F83" s="51"/>
      <c r="G83" s="51"/>
    </row>
    <row r="84" spans="1:7">
      <c r="A84" s="51"/>
      <c r="B84" s="51"/>
      <c r="C84" s="51"/>
      <c r="D84" s="51"/>
      <c r="E84" s="51"/>
      <c r="F84" s="51"/>
      <c r="G84" s="51"/>
    </row>
    <row r="85" spans="1:7">
      <c r="A85" s="51"/>
      <c r="B85" s="51"/>
      <c r="C85" s="51"/>
      <c r="D85" s="51"/>
      <c r="E85" s="51"/>
      <c r="F85" s="51"/>
      <c r="G85" s="51"/>
    </row>
    <row r="86" spans="1:7">
      <c r="A86" s="51"/>
      <c r="B86" s="51"/>
      <c r="C86" s="51"/>
      <c r="D86" s="51"/>
      <c r="E86" s="51"/>
      <c r="F86" s="51"/>
      <c r="G86" s="51"/>
    </row>
    <row r="87" spans="1:7">
      <c r="A87" s="51"/>
      <c r="B87" s="51"/>
      <c r="C87" s="51"/>
      <c r="D87" s="51"/>
      <c r="E87" s="51"/>
      <c r="F87" s="51"/>
      <c r="G87" s="51"/>
    </row>
    <row r="88" spans="1:7">
      <c r="A88" s="51"/>
      <c r="B88" s="51"/>
      <c r="C88" s="51"/>
      <c r="D88" s="51"/>
      <c r="E88" s="51"/>
      <c r="F88" s="51"/>
      <c r="G88" s="51"/>
    </row>
    <row r="89" spans="1:7">
      <c r="A89" s="51"/>
      <c r="B89" s="51"/>
      <c r="C89" s="51"/>
      <c r="D89" s="51"/>
      <c r="E89" s="51"/>
      <c r="F89" s="51"/>
      <c r="G89" s="51"/>
    </row>
    <row r="90" spans="1:7">
      <c r="A90" s="51"/>
      <c r="B90" s="51"/>
      <c r="C90" s="51"/>
      <c r="D90" s="51"/>
      <c r="E90" s="51"/>
      <c r="F90" s="51"/>
      <c r="G90" s="51"/>
    </row>
    <row r="91" spans="1:7">
      <c r="A91" s="51"/>
      <c r="B91" s="51"/>
      <c r="C91" s="51"/>
      <c r="D91" s="51"/>
      <c r="E91" s="51"/>
      <c r="F91" s="51"/>
      <c r="G91" s="51"/>
    </row>
    <row r="92" spans="1:7">
      <c r="A92" s="51"/>
      <c r="B92" s="51"/>
      <c r="C92" s="51"/>
      <c r="D92" s="51"/>
      <c r="E92" s="51"/>
      <c r="F92" s="51"/>
      <c r="G92" s="51"/>
    </row>
    <row r="93" spans="1:7">
      <c r="A93" s="51"/>
      <c r="B93" s="51"/>
      <c r="C93" s="51"/>
      <c r="D93" s="51"/>
      <c r="E93" s="51"/>
      <c r="F93" s="51"/>
      <c r="G93" s="51"/>
    </row>
    <row r="94" spans="1:7">
      <c r="A94" s="51"/>
      <c r="B94" s="51"/>
      <c r="C94" s="51"/>
      <c r="D94" s="51"/>
      <c r="E94" s="51"/>
      <c r="F94" s="51"/>
      <c r="G94" s="51"/>
    </row>
    <row r="95" spans="1:7">
      <c r="A95" s="51"/>
      <c r="B95" s="51"/>
      <c r="C95" s="51"/>
      <c r="D95" s="51"/>
      <c r="E95" s="51"/>
      <c r="F95" s="51"/>
      <c r="G95" s="51"/>
    </row>
    <row r="96" spans="1:7">
      <c r="A96" s="51"/>
      <c r="B96" s="51"/>
      <c r="C96" s="51"/>
      <c r="D96" s="51"/>
      <c r="E96" s="51"/>
      <c r="F96" s="51"/>
      <c r="G96" s="51"/>
    </row>
    <row r="97" spans="1:7">
      <c r="A97" s="51"/>
      <c r="B97" s="51"/>
      <c r="C97" s="51"/>
      <c r="D97" s="51"/>
      <c r="E97" s="51"/>
      <c r="F97" s="51"/>
      <c r="G97" s="51"/>
    </row>
    <row r="98" spans="1:7">
      <c r="A98" s="51"/>
      <c r="B98" s="51"/>
      <c r="C98" s="51"/>
      <c r="D98" s="51"/>
      <c r="E98" s="51"/>
      <c r="F98" s="51"/>
      <c r="G98" s="51"/>
    </row>
    <row r="99" spans="1:7">
      <c r="A99" s="51"/>
      <c r="B99" s="51"/>
      <c r="C99" s="51"/>
      <c r="D99" s="51"/>
      <c r="E99" s="51"/>
      <c r="F99" s="51"/>
      <c r="G99" s="51"/>
    </row>
    <row r="100" spans="1:7">
      <c r="A100" s="51"/>
      <c r="B100" s="51"/>
      <c r="C100" s="51"/>
      <c r="D100" s="51"/>
      <c r="E100" s="51"/>
      <c r="F100" s="51"/>
      <c r="G100" s="51"/>
    </row>
    <row r="101" spans="1:7">
      <c r="A101" s="51"/>
      <c r="B101" s="51"/>
      <c r="C101" s="51"/>
      <c r="D101" s="51"/>
      <c r="E101" s="51"/>
      <c r="F101" s="51"/>
      <c r="G101" s="51"/>
    </row>
    <row r="102" spans="1:7">
      <c r="A102" s="51"/>
      <c r="B102" s="51"/>
      <c r="C102" s="51"/>
      <c r="D102" s="51"/>
      <c r="E102" s="51"/>
      <c r="F102" s="51"/>
      <c r="G102" s="51"/>
    </row>
  </sheetData>
  <mergeCells count="17">
    <mergeCell ref="A1:G1"/>
    <mergeCell ref="A2:G2"/>
    <mergeCell ref="A3:G3"/>
    <mergeCell ref="C5:E5"/>
    <mergeCell ref="F5:G5"/>
    <mergeCell ref="A4:G4"/>
    <mergeCell ref="A76:B76"/>
    <mergeCell ref="A77:B77"/>
    <mergeCell ref="E76:G76"/>
    <mergeCell ref="E77:G77"/>
    <mergeCell ref="A7:G7"/>
    <mergeCell ref="A74:G74"/>
    <mergeCell ref="A8:A9"/>
    <mergeCell ref="B8:B9"/>
    <mergeCell ref="C8:E8"/>
    <mergeCell ref="F8:F9"/>
    <mergeCell ref="G8:G9"/>
  </mergeCells>
  <printOptions horizontalCentered="1"/>
  <pageMargins left="0.11811023622047245" right="0" top="0.9055118110236221" bottom="0.62992125984251968" header="0.35433070866141736" footer="0.19685039370078741"/>
  <pageSetup scale="65" orientation="landscape" r:id="rId1"/>
  <headerFooter alignWithMargins="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EP_03</vt:lpstr>
      <vt:lpstr>EP_04</vt:lpstr>
      <vt:lpstr>EP_05</vt:lpstr>
      <vt:lpstr>EP_09</vt:lpstr>
      <vt:lpstr>PPI</vt:lpstr>
      <vt:lpstr>RED</vt:lpstr>
      <vt:lpstr>ASM</vt:lpstr>
      <vt:lpstr>Federalizado</vt:lpstr>
      <vt:lpstr>FAIS</vt:lpstr>
      <vt:lpstr>ASM!Área_de_impresión</vt:lpstr>
      <vt:lpstr>EP_03!Área_de_impresión</vt:lpstr>
      <vt:lpstr>EP_04!Área_de_impresión</vt:lpstr>
      <vt:lpstr>EP_05!Área_de_impresión</vt:lpstr>
      <vt:lpstr>EP_09!Área_de_impresión</vt:lpstr>
      <vt:lpstr>FAIS!Área_de_impresión</vt:lpstr>
      <vt:lpstr>Federalizado!Área_de_impresión</vt:lpstr>
      <vt:lpstr>PPI!Área_de_impresión</vt:lpstr>
      <vt:lpstr>RED!Área_de_impresión</vt:lpstr>
      <vt:lpstr>FAIS!Títulos_a_imprimir</vt:lpstr>
      <vt:lpstr>RED!Títulos_a_imprimir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Daniel Neria</cp:lastModifiedBy>
  <cp:lastPrinted>2022-04-27T23:40:50Z</cp:lastPrinted>
  <dcterms:created xsi:type="dcterms:W3CDTF">2020-12-02T19:56:06Z</dcterms:created>
  <dcterms:modified xsi:type="dcterms:W3CDTF">2022-04-28T16:41:31Z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04f379f1-f702-4a76-8511-0e8d8f021391</vt:lpwstr>
  </property>
</Properties>
</file>