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CAFO\EJERCICIO 2026\SIPOT 2026\2DO-TRIMESTRE 2026\REPOSITORIO\"/>
    </mc:Choice>
  </mc:AlternateContent>
  <bookViews>
    <workbookView xWindow="0" yWindow="0" windowWidth="28800" windowHeight="11310"/>
  </bookViews>
  <sheets>
    <sheet name="Avance Financiero" sheetId="1" r:id="rId1"/>
  </sheets>
  <externalReferences>
    <externalReference r:id="rId2"/>
    <externalReference r:id="rId3"/>
  </externalReferences>
  <definedNames>
    <definedName name="_xlnm._FilterDatabase" localSheetId="0" hidden="1">'Avance Financiero'!$A$18:$U$19</definedName>
    <definedName name="_xlnm.Print_Area" localSheetId="0">'Avance Financiero'!$B$7:$U$80</definedName>
    <definedName name="Capitalizable" localSheetId="0">#REF!</definedName>
    <definedName name="Capitalizable">#REF!</definedName>
    <definedName name="Dominio_Público" localSheetId="0">#REF!</definedName>
    <definedName name="Dominio_Público">#REF!</definedName>
    <definedName name="Obra" localSheetId="0">#REF!</definedName>
    <definedName name="Obra">#REF!</definedName>
    <definedName name="Obra." localSheetId="0">#REF!</definedName>
    <definedName name="Obra.">#REF!</definedName>
    <definedName name="Obra1">'[2]Formato III.A'!$XEY$325:$XEY$326</definedName>
    <definedName name="Obra2">'[2]Formato III.A'!$XEY$325:$XEY$326</definedName>
    <definedName name="_xlnm.Print_Titles" localSheetId="0">'Avance Financiero'!$10:$19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1" i="1" l="1"/>
  <c r="Q120" i="1"/>
  <c r="P120" i="1"/>
  <c r="O120" i="1"/>
  <c r="L120" i="1"/>
  <c r="K120" i="1"/>
  <c r="J120" i="1"/>
  <c r="T73" i="1"/>
  <c r="S73" i="1"/>
  <c r="Q73" i="1"/>
  <c r="P73" i="1"/>
  <c r="O73" i="1"/>
  <c r="K73" i="1"/>
  <c r="I73" i="1"/>
  <c r="H73" i="1"/>
  <c r="G73" i="1"/>
  <c r="F73" i="1"/>
  <c r="E73" i="1"/>
  <c r="D73" i="1"/>
  <c r="C73" i="1"/>
  <c r="T72" i="1"/>
  <c r="S72" i="1"/>
  <c r="Q72" i="1"/>
  <c r="P72" i="1"/>
  <c r="O72" i="1"/>
  <c r="K72" i="1"/>
  <c r="I72" i="1"/>
  <c r="H72" i="1"/>
  <c r="G72" i="1"/>
  <c r="F72" i="1"/>
  <c r="E72" i="1"/>
  <c r="D72" i="1"/>
  <c r="C72" i="1"/>
  <c r="T71" i="1"/>
  <c r="S71" i="1"/>
  <c r="Q71" i="1"/>
  <c r="P71" i="1"/>
  <c r="O71" i="1"/>
  <c r="K71" i="1"/>
  <c r="I71" i="1"/>
  <c r="H71" i="1"/>
  <c r="G71" i="1"/>
  <c r="F71" i="1"/>
  <c r="E71" i="1"/>
  <c r="D71" i="1"/>
  <c r="C71" i="1"/>
  <c r="T70" i="1"/>
  <c r="S70" i="1"/>
  <c r="Q70" i="1"/>
  <c r="P70" i="1"/>
  <c r="O70" i="1"/>
  <c r="K70" i="1"/>
  <c r="I70" i="1"/>
  <c r="H70" i="1"/>
  <c r="G70" i="1"/>
  <c r="F70" i="1"/>
  <c r="E70" i="1"/>
  <c r="D70" i="1"/>
  <c r="C70" i="1"/>
  <c r="T69" i="1"/>
  <c r="S69" i="1"/>
  <c r="Q69" i="1"/>
  <c r="P69" i="1"/>
  <c r="O69" i="1"/>
  <c r="K69" i="1"/>
  <c r="I69" i="1"/>
  <c r="H69" i="1"/>
  <c r="G69" i="1"/>
  <c r="F69" i="1"/>
  <c r="E69" i="1"/>
  <c r="D69" i="1"/>
  <c r="C69" i="1"/>
  <c r="T68" i="1"/>
  <c r="S68" i="1"/>
  <c r="Q68" i="1"/>
  <c r="P68" i="1"/>
  <c r="O68" i="1"/>
  <c r="K68" i="1"/>
  <c r="I68" i="1"/>
  <c r="H68" i="1"/>
  <c r="G68" i="1"/>
  <c r="F68" i="1"/>
  <c r="E68" i="1"/>
  <c r="D68" i="1"/>
  <c r="C68" i="1"/>
  <c r="T67" i="1"/>
  <c r="S67" i="1"/>
  <c r="Q67" i="1"/>
  <c r="P67" i="1"/>
  <c r="O67" i="1"/>
  <c r="K67" i="1"/>
  <c r="I67" i="1"/>
  <c r="H67" i="1"/>
  <c r="G67" i="1"/>
  <c r="F67" i="1"/>
  <c r="E67" i="1"/>
  <c r="D67" i="1"/>
  <c r="C67" i="1"/>
  <c r="T66" i="1"/>
  <c r="S66" i="1"/>
  <c r="Q66" i="1"/>
  <c r="P66" i="1"/>
  <c r="O66" i="1"/>
  <c r="K66" i="1"/>
  <c r="I66" i="1"/>
  <c r="H66" i="1"/>
  <c r="G66" i="1"/>
  <c r="F66" i="1"/>
  <c r="E66" i="1"/>
  <c r="D66" i="1"/>
  <c r="C66" i="1"/>
  <c r="T65" i="1"/>
  <c r="S65" i="1"/>
  <c r="Q65" i="1"/>
  <c r="P65" i="1"/>
  <c r="O65" i="1"/>
  <c r="K65" i="1"/>
  <c r="I65" i="1"/>
  <c r="H65" i="1"/>
  <c r="G65" i="1"/>
  <c r="F65" i="1"/>
  <c r="E65" i="1"/>
  <c r="D65" i="1"/>
  <c r="C65" i="1"/>
  <c r="T64" i="1"/>
  <c r="S64" i="1"/>
  <c r="Q64" i="1"/>
  <c r="P64" i="1"/>
  <c r="O64" i="1"/>
  <c r="K64" i="1"/>
  <c r="I64" i="1"/>
  <c r="H64" i="1"/>
  <c r="G64" i="1"/>
  <c r="F64" i="1"/>
  <c r="E64" i="1"/>
  <c r="D64" i="1"/>
  <c r="C64" i="1"/>
  <c r="T63" i="1"/>
  <c r="S63" i="1"/>
  <c r="Q63" i="1"/>
  <c r="P63" i="1"/>
  <c r="O63" i="1"/>
  <c r="K63" i="1"/>
  <c r="I63" i="1"/>
  <c r="H63" i="1"/>
  <c r="G63" i="1"/>
  <c r="F63" i="1"/>
  <c r="E63" i="1"/>
  <c r="D63" i="1"/>
  <c r="C63" i="1"/>
  <c r="T62" i="1"/>
  <c r="S62" i="1"/>
  <c r="Q62" i="1"/>
  <c r="P62" i="1"/>
  <c r="O62" i="1"/>
  <c r="K62" i="1"/>
  <c r="I62" i="1"/>
  <c r="H62" i="1"/>
  <c r="G62" i="1"/>
  <c r="F62" i="1"/>
  <c r="E62" i="1"/>
  <c r="D62" i="1"/>
  <c r="C62" i="1"/>
  <c r="T61" i="1"/>
  <c r="S61" i="1"/>
  <c r="Q61" i="1"/>
  <c r="P61" i="1"/>
  <c r="O61" i="1"/>
  <c r="K61" i="1"/>
  <c r="I61" i="1"/>
  <c r="H61" i="1"/>
  <c r="G61" i="1"/>
  <c r="F61" i="1"/>
  <c r="E61" i="1"/>
  <c r="D61" i="1"/>
  <c r="C61" i="1"/>
  <c r="T60" i="1"/>
  <c r="S60" i="1"/>
  <c r="Q60" i="1"/>
  <c r="P60" i="1"/>
  <c r="O60" i="1"/>
  <c r="K60" i="1"/>
  <c r="I60" i="1"/>
  <c r="H60" i="1"/>
  <c r="G60" i="1"/>
  <c r="F60" i="1"/>
  <c r="E60" i="1"/>
  <c r="D60" i="1"/>
  <c r="C60" i="1"/>
  <c r="T59" i="1"/>
  <c r="S59" i="1"/>
  <c r="Q59" i="1"/>
  <c r="P59" i="1"/>
  <c r="O59" i="1"/>
  <c r="K59" i="1"/>
  <c r="I59" i="1"/>
  <c r="H59" i="1"/>
  <c r="G59" i="1"/>
  <c r="F59" i="1"/>
  <c r="E59" i="1"/>
  <c r="D59" i="1"/>
  <c r="C59" i="1"/>
  <c r="T58" i="1"/>
  <c r="S58" i="1"/>
  <c r="Q58" i="1"/>
  <c r="P58" i="1"/>
  <c r="O58" i="1"/>
  <c r="K58" i="1"/>
  <c r="I58" i="1"/>
  <c r="H58" i="1"/>
  <c r="G58" i="1"/>
  <c r="F58" i="1"/>
  <c r="E58" i="1"/>
  <c r="D58" i="1"/>
  <c r="C58" i="1"/>
  <c r="T57" i="1"/>
  <c r="S57" i="1"/>
  <c r="Q57" i="1"/>
  <c r="P57" i="1"/>
  <c r="O57" i="1"/>
  <c r="K57" i="1"/>
  <c r="I57" i="1"/>
  <c r="H57" i="1"/>
  <c r="G57" i="1"/>
  <c r="F57" i="1"/>
  <c r="E57" i="1"/>
  <c r="D57" i="1"/>
  <c r="C57" i="1"/>
  <c r="T56" i="1"/>
  <c r="S56" i="1"/>
  <c r="Q56" i="1"/>
  <c r="P56" i="1"/>
  <c r="O56" i="1"/>
  <c r="K56" i="1"/>
  <c r="I56" i="1"/>
  <c r="H56" i="1"/>
  <c r="G56" i="1"/>
  <c r="F56" i="1"/>
  <c r="E56" i="1"/>
  <c r="D56" i="1"/>
  <c r="C56" i="1"/>
  <c r="T55" i="1"/>
  <c r="S55" i="1"/>
  <c r="Q55" i="1"/>
  <c r="P55" i="1"/>
  <c r="O55" i="1"/>
  <c r="K55" i="1"/>
  <c r="I55" i="1"/>
  <c r="H55" i="1"/>
  <c r="G55" i="1"/>
  <c r="F55" i="1"/>
  <c r="E55" i="1"/>
  <c r="D55" i="1"/>
  <c r="C55" i="1"/>
  <c r="T54" i="1"/>
  <c r="S54" i="1"/>
  <c r="Q54" i="1"/>
  <c r="P54" i="1"/>
  <c r="O54" i="1"/>
  <c r="K54" i="1"/>
  <c r="I54" i="1"/>
  <c r="H54" i="1"/>
  <c r="G54" i="1"/>
  <c r="F54" i="1"/>
  <c r="E54" i="1"/>
  <c r="D54" i="1"/>
  <c r="C54" i="1"/>
  <c r="T53" i="1"/>
  <c r="S53" i="1"/>
  <c r="Q53" i="1"/>
  <c r="P53" i="1"/>
  <c r="O53" i="1"/>
  <c r="K53" i="1"/>
  <c r="I53" i="1"/>
  <c r="H53" i="1"/>
  <c r="G53" i="1"/>
  <c r="F53" i="1"/>
  <c r="E53" i="1"/>
  <c r="D53" i="1"/>
  <c r="C53" i="1"/>
  <c r="T52" i="1"/>
  <c r="S52" i="1"/>
  <c r="Q52" i="1"/>
  <c r="P52" i="1"/>
  <c r="O52" i="1"/>
  <c r="K52" i="1"/>
  <c r="I52" i="1"/>
  <c r="H52" i="1"/>
  <c r="G52" i="1"/>
  <c r="F52" i="1"/>
  <c r="E52" i="1"/>
  <c r="D52" i="1"/>
  <c r="C52" i="1"/>
  <c r="B52" i="1"/>
  <c r="T51" i="1"/>
  <c r="S51" i="1"/>
  <c r="Q51" i="1"/>
  <c r="P51" i="1"/>
  <c r="O51" i="1"/>
  <c r="K51" i="1"/>
  <c r="I51" i="1"/>
  <c r="H51" i="1"/>
  <c r="G51" i="1"/>
  <c r="F51" i="1"/>
  <c r="E51" i="1"/>
  <c r="D51" i="1"/>
  <c r="C51" i="1"/>
  <c r="B51" i="1"/>
  <c r="T50" i="1"/>
  <c r="S50" i="1"/>
  <c r="Q50" i="1"/>
  <c r="P50" i="1"/>
  <c r="O50" i="1"/>
  <c r="K50" i="1"/>
  <c r="I50" i="1"/>
  <c r="H50" i="1"/>
  <c r="G50" i="1"/>
  <c r="F50" i="1"/>
  <c r="E50" i="1"/>
  <c r="D50" i="1"/>
  <c r="C50" i="1"/>
  <c r="B50" i="1"/>
  <c r="T49" i="1"/>
  <c r="S49" i="1"/>
  <c r="Q49" i="1"/>
  <c r="P49" i="1"/>
  <c r="O49" i="1"/>
  <c r="K49" i="1"/>
  <c r="I49" i="1"/>
  <c r="H49" i="1"/>
  <c r="G49" i="1"/>
  <c r="F49" i="1"/>
  <c r="E49" i="1"/>
  <c r="D49" i="1"/>
  <c r="C49" i="1"/>
  <c r="B49" i="1"/>
  <c r="T48" i="1"/>
  <c r="S48" i="1"/>
  <c r="Q48" i="1"/>
  <c r="P48" i="1"/>
  <c r="O48" i="1"/>
  <c r="K48" i="1"/>
  <c r="I48" i="1"/>
  <c r="H48" i="1"/>
  <c r="G48" i="1"/>
  <c r="F48" i="1"/>
  <c r="E48" i="1"/>
  <c r="D48" i="1"/>
  <c r="C48" i="1"/>
  <c r="B48" i="1"/>
  <c r="T47" i="1"/>
  <c r="S47" i="1"/>
  <c r="Q47" i="1"/>
  <c r="P47" i="1"/>
  <c r="O47" i="1"/>
  <c r="K47" i="1"/>
  <c r="I47" i="1"/>
  <c r="H47" i="1"/>
  <c r="G47" i="1"/>
  <c r="F47" i="1"/>
  <c r="E47" i="1"/>
  <c r="D47" i="1"/>
  <c r="C47" i="1"/>
  <c r="B47" i="1"/>
  <c r="T46" i="1"/>
  <c r="S46" i="1"/>
  <c r="Q46" i="1"/>
  <c r="P46" i="1"/>
  <c r="O46" i="1"/>
  <c r="K46" i="1"/>
  <c r="I46" i="1"/>
  <c r="H46" i="1"/>
  <c r="G46" i="1"/>
  <c r="F46" i="1"/>
  <c r="E46" i="1"/>
  <c r="D46" i="1"/>
  <c r="C46" i="1"/>
  <c r="B46" i="1"/>
  <c r="T45" i="1"/>
  <c r="S45" i="1"/>
  <c r="Q45" i="1"/>
  <c r="P45" i="1"/>
  <c r="O45" i="1"/>
  <c r="K45" i="1"/>
  <c r="I45" i="1"/>
  <c r="H45" i="1"/>
  <c r="G45" i="1"/>
  <c r="F45" i="1"/>
  <c r="E45" i="1"/>
  <c r="D45" i="1"/>
  <c r="C45" i="1"/>
  <c r="B45" i="1"/>
  <c r="T44" i="1"/>
  <c r="S44" i="1"/>
  <c r="Q44" i="1"/>
  <c r="P44" i="1"/>
  <c r="O44" i="1"/>
  <c r="K44" i="1"/>
  <c r="I44" i="1"/>
  <c r="H44" i="1"/>
  <c r="G44" i="1"/>
  <c r="F44" i="1"/>
  <c r="E44" i="1"/>
  <c r="D44" i="1"/>
  <c r="C44" i="1"/>
  <c r="B44" i="1"/>
  <c r="T43" i="1"/>
  <c r="S43" i="1"/>
  <c r="Q43" i="1"/>
  <c r="P43" i="1"/>
  <c r="O43" i="1"/>
  <c r="K43" i="1"/>
  <c r="I43" i="1"/>
  <c r="H43" i="1"/>
  <c r="G43" i="1"/>
  <c r="F43" i="1"/>
  <c r="E43" i="1"/>
  <c r="D43" i="1"/>
  <c r="C43" i="1"/>
  <c r="B43" i="1"/>
  <c r="T42" i="1"/>
  <c r="S42" i="1"/>
  <c r="Q42" i="1"/>
  <c r="P42" i="1"/>
  <c r="O42" i="1"/>
  <c r="K42" i="1"/>
  <c r="I42" i="1"/>
  <c r="H42" i="1"/>
  <c r="G42" i="1"/>
  <c r="F42" i="1"/>
  <c r="E42" i="1"/>
  <c r="D42" i="1"/>
  <c r="C42" i="1"/>
  <c r="B42" i="1"/>
  <c r="T41" i="1"/>
  <c r="S41" i="1"/>
  <c r="Q41" i="1"/>
  <c r="P41" i="1"/>
  <c r="O41" i="1"/>
  <c r="K41" i="1"/>
  <c r="I41" i="1"/>
  <c r="H41" i="1"/>
  <c r="G41" i="1"/>
  <c r="F41" i="1"/>
  <c r="E41" i="1"/>
  <c r="D41" i="1"/>
  <c r="C41" i="1"/>
  <c r="B41" i="1"/>
  <c r="T40" i="1"/>
  <c r="S40" i="1"/>
  <c r="Q40" i="1"/>
  <c r="P40" i="1"/>
  <c r="O40" i="1"/>
  <c r="K40" i="1"/>
  <c r="I40" i="1"/>
  <c r="H40" i="1"/>
  <c r="G40" i="1"/>
  <c r="F40" i="1"/>
  <c r="E40" i="1"/>
  <c r="D40" i="1"/>
  <c r="C40" i="1"/>
  <c r="B40" i="1"/>
  <c r="T39" i="1"/>
  <c r="S39" i="1"/>
  <c r="Q39" i="1"/>
  <c r="P39" i="1"/>
  <c r="O39" i="1"/>
  <c r="K39" i="1"/>
  <c r="I39" i="1"/>
  <c r="H39" i="1"/>
  <c r="G39" i="1"/>
  <c r="F39" i="1"/>
  <c r="E39" i="1"/>
  <c r="D39" i="1"/>
  <c r="C39" i="1"/>
  <c r="B39" i="1"/>
  <c r="U38" i="1"/>
  <c r="T38" i="1"/>
  <c r="S38" i="1"/>
  <c r="Q38" i="1"/>
  <c r="P38" i="1"/>
  <c r="O38" i="1"/>
  <c r="K38" i="1"/>
  <c r="I38" i="1"/>
  <c r="H38" i="1"/>
  <c r="G38" i="1"/>
  <c r="F38" i="1"/>
  <c r="E38" i="1"/>
  <c r="D38" i="1"/>
  <c r="C38" i="1"/>
  <c r="B38" i="1"/>
  <c r="U37" i="1"/>
  <c r="T37" i="1"/>
  <c r="S37" i="1"/>
  <c r="Q37" i="1"/>
  <c r="P37" i="1"/>
  <c r="O37" i="1"/>
  <c r="K37" i="1"/>
  <c r="I37" i="1"/>
  <c r="H37" i="1"/>
  <c r="G37" i="1"/>
  <c r="F37" i="1"/>
  <c r="E37" i="1"/>
  <c r="D37" i="1"/>
  <c r="C37" i="1"/>
  <c r="B37" i="1"/>
  <c r="U36" i="1"/>
  <c r="T36" i="1"/>
  <c r="S36" i="1"/>
  <c r="Q36" i="1"/>
  <c r="P36" i="1"/>
  <c r="O36" i="1"/>
  <c r="K36" i="1"/>
  <c r="I36" i="1"/>
  <c r="H36" i="1"/>
  <c r="G36" i="1"/>
  <c r="F36" i="1"/>
  <c r="E36" i="1"/>
  <c r="D36" i="1"/>
  <c r="C36" i="1"/>
  <c r="B36" i="1"/>
  <c r="U35" i="1"/>
  <c r="T35" i="1"/>
  <c r="S35" i="1"/>
  <c r="Q35" i="1"/>
  <c r="P35" i="1"/>
  <c r="O35" i="1"/>
  <c r="K35" i="1"/>
  <c r="I35" i="1"/>
  <c r="H35" i="1"/>
  <c r="G35" i="1"/>
  <c r="F35" i="1"/>
  <c r="E35" i="1"/>
  <c r="D35" i="1"/>
  <c r="C35" i="1"/>
  <c r="B35" i="1"/>
  <c r="U34" i="1"/>
  <c r="T34" i="1"/>
  <c r="S34" i="1"/>
  <c r="Q34" i="1"/>
  <c r="P34" i="1"/>
  <c r="O34" i="1"/>
  <c r="K34" i="1"/>
  <c r="I34" i="1"/>
  <c r="H34" i="1"/>
  <c r="G34" i="1"/>
  <c r="F34" i="1"/>
  <c r="E34" i="1"/>
  <c r="D34" i="1"/>
  <c r="C34" i="1"/>
  <c r="B34" i="1"/>
  <c r="U33" i="1"/>
  <c r="T33" i="1"/>
  <c r="S33" i="1"/>
  <c r="Q33" i="1"/>
  <c r="P33" i="1"/>
  <c r="O33" i="1"/>
  <c r="K33" i="1"/>
  <c r="I33" i="1"/>
  <c r="H33" i="1"/>
  <c r="G33" i="1"/>
  <c r="F33" i="1"/>
  <c r="E33" i="1"/>
  <c r="D33" i="1"/>
  <c r="C33" i="1"/>
  <c r="B33" i="1"/>
  <c r="U32" i="1"/>
  <c r="T32" i="1"/>
  <c r="S32" i="1"/>
  <c r="Q32" i="1"/>
  <c r="P32" i="1"/>
  <c r="O32" i="1"/>
  <c r="K32" i="1"/>
  <c r="I32" i="1"/>
  <c r="H32" i="1"/>
  <c r="G32" i="1"/>
  <c r="F32" i="1"/>
  <c r="E32" i="1"/>
  <c r="D32" i="1"/>
  <c r="C32" i="1"/>
  <c r="B32" i="1"/>
  <c r="U31" i="1"/>
  <c r="T31" i="1"/>
  <c r="S31" i="1"/>
  <c r="Q31" i="1"/>
  <c r="P31" i="1"/>
  <c r="O31" i="1"/>
  <c r="K31" i="1"/>
  <c r="I31" i="1"/>
  <c r="H31" i="1"/>
  <c r="G31" i="1"/>
  <c r="F31" i="1"/>
  <c r="E31" i="1"/>
  <c r="D31" i="1"/>
  <c r="C31" i="1"/>
  <c r="B31" i="1"/>
  <c r="U30" i="1"/>
  <c r="T30" i="1"/>
  <c r="S30" i="1"/>
  <c r="Q30" i="1"/>
  <c r="P30" i="1"/>
  <c r="O30" i="1"/>
  <c r="K30" i="1"/>
  <c r="I30" i="1"/>
  <c r="H30" i="1"/>
  <c r="G30" i="1"/>
  <c r="F30" i="1"/>
  <c r="E30" i="1"/>
  <c r="D30" i="1"/>
  <c r="C30" i="1"/>
  <c r="B30" i="1"/>
  <c r="U29" i="1"/>
  <c r="T29" i="1"/>
  <c r="S29" i="1"/>
  <c r="Q29" i="1"/>
  <c r="P29" i="1"/>
  <c r="O29" i="1"/>
  <c r="K29" i="1"/>
  <c r="I29" i="1"/>
  <c r="H29" i="1"/>
  <c r="G29" i="1"/>
  <c r="F29" i="1"/>
  <c r="E29" i="1"/>
  <c r="D29" i="1"/>
  <c r="C29" i="1"/>
  <c r="B29" i="1"/>
  <c r="U28" i="1"/>
  <c r="T28" i="1"/>
  <c r="S28" i="1"/>
  <c r="Q28" i="1"/>
  <c r="P28" i="1"/>
  <c r="O28" i="1"/>
  <c r="K28" i="1"/>
  <c r="I28" i="1"/>
  <c r="H28" i="1"/>
  <c r="G28" i="1"/>
  <c r="F28" i="1"/>
  <c r="E28" i="1"/>
  <c r="D28" i="1"/>
  <c r="C28" i="1"/>
  <c r="B28" i="1"/>
  <c r="U27" i="1"/>
  <c r="T27" i="1"/>
  <c r="S27" i="1"/>
  <c r="Q27" i="1"/>
  <c r="P27" i="1"/>
  <c r="O27" i="1"/>
  <c r="K27" i="1"/>
  <c r="I27" i="1"/>
  <c r="H27" i="1"/>
  <c r="G27" i="1"/>
  <c r="F27" i="1"/>
  <c r="E27" i="1"/>
  <c r="D27" i="1"/>
  <c r="C27" i="1"/>
  <c r="B27" i="1"/>
  <c r="U26" i="1"/>
  <c r="T26" i="1"/>
  <c r="S26" i="1"/>
  <c r="Q26" i="1"/>
  <c r="P26" i="1"/>
  <c r="O26" i="1"/>
  <c r="K26" i="1"/>
  <c r="I26" i="1"/>
  <c r="H26" i="1"/>
  <c r="G26" i="1"/>
  <c r="F26" i="1"/>
  <c r="E26" i="1"/>
  <c r="D26" i="1"/>
  <c r="C26" i="1"/>
  <c r="B26" i="1"/>
  <c r="U25" i="1"/>
  <c r="T25" i="1"/>
  <c r="S25" i="1"/>
  <c r="Q25" i="1"/>
  <c r="P25" i="1"/>
  <c r="O25" i="1"/>
  <c r="K25" i="1"/>
  <c r="I25" i="1"/>
  <c r="H25" i="1"/>
  <c r="G25" i="1"/>
  <c r="F25" i="1"/>
  <c r="E25" i="1"/>
  <c r="D25" i="1"/>
  <c r="C25" i="1"/>
  <c r="B25" i="1"/>
  <c r="U24" i="1"/>
  <c r="T24" i="1"/>
  <c r="S24" i="1"/>
  <c r="Q24" i="1"/>
  <c r="P24" i="1"/>
  <c r="O24" i="1"/>
  <c r="K24" i="1"/>
  <c r="I24" i="1"/>
  <c r="H24" i="1"/>
  <c r="G24" i="1"/>
  <c r="F24" i="1"/>
  <c r="E24" i="1"/>
  <c r="D24" i="1"/>
  <c r="C24" i="1"/>
  <c r="B24" i="1"/>
  <c r="U23" i="1"/>
  <c r="T23" i="1"/>
  <c r="S23" i="1"/>
  <c r="Q23" i="1"/>
  <c r="O23" i="1"/>
  <c r="K23" i="1"/>
  <c r="I23" i="1"/>
  <c r="H23" i="1"/>
  <c r="G23" i="1"/>
  <c r="F23" i="1"/>
  <c r="E23" i="1"/>
  <c r="D23" i="1"/>
  <c r="C23" i="1"/>
  <c r="B23" i="1"/>
  <c r="U22" i="1"/>
  <c r="T22" i="1"/>
  <c r="S22" i="1"/>
  <c r="Q22" i="1"/>
  <c r="P22" i="1"/>
  <c r="O22" i="1"/>
  <c r="K22" i="1"/>
  <c r="I22" i="1"/>
  <c r="H22" i="1"/>
  <c r="G22" i="1"/>
  <c r="F22" i="1"/>
  <c r="E22" i="1"/>
  <c r="D22" i="1"/>
  <c r="C22" i="1"/>
  <c r="B22" i="1"/>
  <c r="U21" i="1"/>
  <c r="T21" i="1"/>
  <c r="S21" i="1"/>
  <c r="Q21" i="1"/>
  <c r="P21" i="1"/>
  <c r="O21" i="1"/>
  <c r="K21" i="1"/>
  <c r="I21" i="1"/>
  <c r="H21" i="1"/>
  <c r="G21" i="1"/>
  <c r="F21" i="1"/>
  <c r="E21" i="1"/>
  <c r="D21" i="1"/>
  <c r="C21" i="1"/>
  <c r="B21" i="1"/>
  <c r="L34" i="1" l="1"/>
  <c r="L38" i="1"/>
  <c r="L36" i="1"/>
  <c r="L40" i="1"/>
  <c r="L44" i="1"/>
  <c r="L27" i="1"/>
  <c r="L28" i="1"/>
  <c r="L31" i="1"/>
  <c r="L35" i="1"/>
  <c r="L39" i="1"/>
  <c r="L22" i="1"/>
  <c r="L25" i="1"/>
  <c r="L29" i="1"/>
  <c r="L33" i="1"/>
  <c r="L37" i="1"/>
  <c r="P121" i="1"/>
  <c r="P122" i="1" s="1"/>
  <c r="L26" i="1"/>
  <c r="L30" i="1"/>
  <c r="L42" i="1"/>
  <c r="L52" i="1"/>
  <c r="L56" i="1"/>
  <c r="L60" i="1"/>
  <c r="L63" i="1"/>
  <c r="L65" i="1"/>
  <c r="L68" i="1"/>
  <c r="L71" i="1"/>
  <c r="J122" i="1"/>
  <c r="T125" i="1"/>
  <c r="L21" i="1"/>
  <c r="L41" i="1"/>
  <c r="L43" i="1"/>
  <c r="L45" i="1"/>
  <c r="L47" i="1"/>
  <c r="L49" i="1"/>
  <c r="L53" i="1"/>
  <c r="L57" i="1"/>
  <c r="L72" i="1"/>
  <c r="Q121" i="1"/>
  <c r="Q122" i="1" s="1"/>
  <c r="L23" i="1"/>
  <c r="L32" i="1"/>
  <c r="L48" i="1"/>
  <c r="L55" i="1"/>
  <c r="L59" i="1"/>
  <c r="L62" i="1"/>
  <c r="L64" i="1"/>
  <c r="L70" i="1"/>
  <c r="S120" i="1"/>
  <c r="S121" i="1" s="1"/>
  <c r="L50" i="1"/>
  <c r="O77" i="1"/>
  <c r="T120" i="1"/>
  <c r="P77" i="1"/>
  <c r="L24" i="1"/>
  <c r="L46" i="1"/>
  <c r="L51" i="1"/>
  <c r="L54" i="1"/>
  <c r="L58" i="1"/>
  <c r="L61" i="1"/>
  <c r="L66" i="1"/>
  <c r="L67" i="1"/>
  <c r="L69" i="1"/>
  <c r="L73" i="1"/>
  <c r="K77" i="1"/>
  <c r="Q77" i="1"/>
  <c r="S77" i="1"/>
  <c r="O121" i="1"/>
  <c r="O122" i="1" s="1"/>
  <c r="T121" i="1"/>
  <c r="K121" i="1"/>
  <c r="K122" i="1" s="1"/>
  <c r="T77" i="1"/>
  <c r="L77" i="1" l="1"/>
  <c r="L121" i="1"/>
  <c r="L122" i="1" s="1"/>
</calcChain>
</file>

<file path=xl/sharedStrings.xml><?xml version="1.0" encoding="utf-8"?>
<sst xmlns="http://schemas.openxmlformats.org/spreadsheetml/2006/main" count="135" uniqueCount="118">
  <si>
    <t>ALCALDÍA TLALPAN</t>
  </si>
  <si>
    <t>DIRECCIÓN GENERAL DE OBRAS Y DESARROLLO URBANO</t>
  </si>
  <si>
    <t>INFORME DE AVANCE FÍSICO FINANCIERO PARA OBRA PÚBLICA</t>
  </si>
  <si>
    <t>EJERCICIO  2026</t>
  </si>
  <si>
    <t xml:space="preserve"> CORTE AL 30 DE JUNIO 2026</t>
  </si>
  <si>
    <t>NUMERO</t>
  </si>
  <si>
    <t>F.F.</t>
  </si>
  <si>
    <t>MODALIDAD</t>
  </si>
  <si>
    <t>EMPRESA</t>
  </si>
  <si>
    <t>DESCRIPCIÓN DEL CONTRATO</t>
  </si>
  <si>
    <t>PERÍODO DE EJECUCIÓN</t>
  </si>
  <si>
    <t>PRESUPUESTO DE REFERENCIA</t>
  </si>
  <si>
    <t>MONTO CONTRATADO</t>
  </si>
  <si>
    <t>MONTO CONTRATADO + CONVENIO</t>
  </si>
  <si>
    <t>CONVENIO (PÉRÍODO - MONTO)</t>
  </si>
  <si>
    <t>ESTIMACIÓN</t>
  </si>
  <si>
    <t>ADEFAS</t>
  </si>
  <si>
    <t>AVANCE %</t>
  </si>
  <si>
    <t>OBSERVACIONES</t>
  </si>
  <si>
    <t>CASO</t>
  </si>
  <si>
    <t>CONTRATO</t>
  </si>
  <si>
    <t>INICIO</t>
  </si>
  <si>
    <t>TÉRMINO</t>
  </si>
  <si>
    <t>MONTO</t>
  </si>
  <si>
    <t>PAGADA</t>
  </si>
  <si>
    <t>MONTOS CANCELADOS</t>
  </si>
  <si>
    <t>FÍSICO</t>
  </si>
  <si>
    <t>FINANCIERO</t>
  </si>
  <si>
    <t>1</t>
  </si>
  <si>
    <t>2</t>
  </si>
  <si>
    <t>3</t>
  </si>
  <si>
    <t xml:space="preserve">                          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</si>
  <si>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</si>
  <si>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</si>
  <si>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</si>
  <si>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</si>
  <si>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</si>
  <si>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</si>
  <si>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</si>
  <si>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</si>
  <si>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</si>
  <si>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TOTAL                            CONTRATADO</t>
  </si>
  <si>
    <t>TOTALCONTRATADO + CONVENIOS</t>
  </si>
  <si>
    <t>CONVENIOS</t>
  </si>
  <si>
    <t>TOTAL DE ESTIMACIONES</t>
  </si>
  <si>
    <t>AVANCE GENERAL               AL PERÍODO</t>
  </si>
  <si>
    <t>PAGADAS</t>
  </si>
  <si>
    <t xml:space="preserve">FÍSICO </t>
  </si>
  <si>
    <t>RESPONSABLE DE AVANCE FÍSICO</t>
  </si>
  <si>
    <t>RESPONSABLE DE AVANCE FINANCIERO</t>
  </si>
  <si>
    <t>ARQ. EDUARDO JOSÉ LIZAMA RAMOS</t>
  </si>
  <si>
    <t>ING. ITZEL VELÁZQUEZ MORENO</t>
  </si>
  <si>
    <t>ING. JOSÉ DE JESÚS GUERRA TORRES</t>
  </si>
  <si>
    <t>L.C. DULCE ROCÍO HÉRNANDEZ MÉNDEZ</t>
  </si>
  <si>
    <t>HUGO CUELLAR MONROY</t>
  </si>
  <si>
    <t>DIRECTOR DE OBRAS Y OPERACIÓN HIDRÁULICA</t>
  </si>
  <si>
    <t>SUBDIRECTORA DE OBRAS</t>
  </si>
  <si>
    <t>SUBDIRECTOR DE OPERACIÓN HIDRÁULICA</t>
  </si>
  <si>
    <t>DIRECTORA DE PLANEACIÓN Y CONTROL DE OBRAS</t>
  </si>
  <si>
    <t>SUBDIRECTOR DE ADIMINISTRACIÓN DE OBRAS</t>
  </si>
  <si>
    <t>ARQ. SERGIO ERNESTO ORTÍZ OLGUÍN</t>
  </si>
  <si>
    <t>ARQ. ANGEL DAVID RIVAS VAZQUEZ</t>
  </si>
  <si>
    <t>ARQ. ANDREA GUADALUPE GÓMEZ MARTÍNEZ</t>
  </si>
  <si>
    <t>L.C. FERNANDO CRUZ HERNÁNDEZ</t>
  </si>
  <si>
    <t>PEDRO ALBERTO CANSECO GARCÍA</t>
  </si>
  <si>
    <t>J.U.D. DE OBRAS OBRAS VIALES</t>
  </si>
  <si>
    <t>J.U.D. DE CONSTRUCCIÓN DE EDIFICIOS PÚBLICOS</t>
  </si>
  <si>
    <t>J.U.D. DE MANTENIMIENTO A EDIFICIOS PÚBLICOS</t>
  </si>
  <si>
    <t>J.U.D DE CONTROL Y AVANCE FINANCIERO DE OBRAS</t>
  </si>
  <si>
    <t>J.U.D. DE CONTRATOS DE OBRAS</t>
  </si>
  <si>
    <t>ARQ. GEORGINA VICTORIA POBLANO BUCIÓ</t>
  </si>
  <si>
    <t>C. OTHONIEL LARA COLORADO</t>
  </si>
  <si>
    <t>ING. ISRAEL MANCILLA CASIMIRO</t>
  </si>
  <si>
    <t>J.U.D. DE  DE PLANTELES EDUCATIVOS</t>
  </si>
  <si>
    <t>J.U.D. DE OBRAS HIDRÁULICA</t>
  </si>
  <si>
    <t>J.U.D. DE CONSTRUCCIÓN DE OBRAS PARA SANEAMIENTO Y DRENAJE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</si>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</sst>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0.0%"/>
    <numFmt numFmtId="165" formatCode="[$-8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0"/>
      <color theme="1"/>
      <name val="Arial Black"/>
      <family val="2"/>
    </font>
    <font>
      <sz val="40"/>
      <color theme="1"/>
      <name val="Calibri"/>
      <family val="2"/>
      <scheme val="minor"/>
    </font>
    <font>
      <b/>
      <sz val="40"/>
      <color theme="1"/>
      <name val="Arial"/>
      <family val="2"/>
    </font>
    <font>
      <sz val="40"/>
      <color theme="1"/>
      <name val="Arial"/>
      <family val="2"/>
    </font>
    <font>
      <b/>
      <sz val="50"/>
      <color theme="1"/>
      <name val="Arial"/>
      <family val="2"/>
    </font>
    <font>
      <b/>
      <sz val="35"/>
      <name val="Arial"/>
      <family val="2"/>
    </font>
    <font>
      <b/>
      <sz val="35"/>
      <color theme="0"/>
      <name val="Arial"/>
      <family val="2"/>
    </font>
    <font>
      <sz val="35"/>
      <color theme="0"/>
      <name val="Arial"/>
      <family val="2"/>
    </font>
    <font>
      <b/>
      <sz val="40"/>
      <name val="Arial"/>
      <family val="2"/>
    </font>
    <font>
      <b/>
      <sz val="36"/>
      <name val="Arial"/>
      <family val="2"/>
    </font>
    <font>
      <b/>
      <sz val="36"/>
      <color theme="1"/>
      <name val="Arial"/>
      <family val="2"/>
    </font>
    <font>
      <b/>
      <sz val="36"/>
      <color theme="0"/>
      <name val="Arial"/>
      <family val="2"/>
    </font>
    <font>
      <sz val="36"/>
      <color theme="1"/>
      <name val="Arial"/>
      <family val="2"/>
    </font>
    <font>
      <b/>
      <sz val="45"/>
      <color theme="1"/>
      <name val="Arial"/>
      <family val="2"/>
    </font>
    <font>
      <b/>
      <sz val="40"/>
      <color theme="0"/>
      <name val="Arial"/>
      <family val="2"/>
    </font>
    <font>
      <sz val="45"/>
      <color theme="1"/>
      <name val="Arial"/>
      <family val="2"/>
    </font>
    <font>
      <b/>
      <sz val="45"/>
      <name val="Arial"/>
      <family val="2"/>
    </font>
    <font>
      <b/>
      <sz val="11"/>
      <name val="Calibri"/>
      <family val="2"/>
      <scheme val="minor"/>
    </font>
    <font>
      <b/>
      <sz val="72"/>
      <color theme="1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8" fillId="2" borderId="0" xfId="0" applyFont="1" applyFill="1"/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justify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justify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1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justify" vertical="center"/>
    </xf>
    <xf numFmtId="0" fontId="11" fillId="2" borderId="14" xfId="0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3" fillId="0" borderId="16" xfId="0" applyNumberFormat="1" applyFont="1" applyFill="1" applyBorder="1" applyAlignment="1">
      <alignment horizontal="center" vertical="center" wrapText="1"/>
    </xf>
    <xf numFmtId="4" fontId="13" fillId="0" borderId="15" xfId="0" applyNumberFormat="1" applyFont="1" applyFill="1" applyBorder="1" applyAlignment="1">
      <alignment vertical="center" wrapText="1"/>
    </xf>
    <xf numFmtId="4" fontId="13" fillId="0" borderId="15" xfId="0" applyNumberFormat="1" applyFont="1" applyFill="1" applyBorder="1" applyAlignment="1">
      <alignment horizontal="center" vertical="center" wrapText="1"/>
    </xf>
    <xf numFmtId="164" fontId="13" fillId="0" borderId="15" xfId="2" applyNumberFormat="1" applyFont="1" applyFill="1" applyBorder="1" applyAlignment="1">
      <alignment horizontal="center" vertical="center" wrapText="1"/>
    </xf>
    <xf numFmtId="2" fontId="13" fillId="0" borderId="15" xfId="0" applyNumberFormat="1" applyFont="1" applyFill="1" applyBorder="1" applyAlignment="1">
      <alignment horizontal="center" vertical="center" wrapText="1"/>
    </xf>
    <xf numFmtId="3" fontId="14" fillId="0" borderId="15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165" fontId="13" fillId="0" borderId="16" xfId="0" applyNumberFormat="1" applyFont="1" applyFill="1" applyBorder="1" applyAlignment="1">
      <alignment horizontal="center" vertical="center" wrapText="1"/>
    </xf>
    <xf numFmtId="4" fontId="13" fillId="0" borderId="16" xfId="0" applyNumberFormat="1" applyFont="1" applyFill="1" applyBorder="1" applyAlignment="1">
      <alignment vertical="center" wrapText="1"/>
    </xf>
    <xf numFmtId="0" fontId="16" fillId="0" borderId="0" xfId="0" applyFont="1"/>
    <xf numFmtId="0" fontId="16" fillId="0" borderId="0" xfId="0" applyFont="1" applyBorder="1"/>
    <xf numFmtId="0" fontId="16" fillId="0" borderId="0" xfId="0" applyFont="1" applyBorder="1" applyAlignment="1">
      <alignment horizontal="justify" vertical="center"/>
    </xf>
    <xf numFmtId="4" fontId="17" fillId="2" borderId="16" xfId="0" applyNumberFormat="1" applyFont="1" applyFill="1" applyBorder="1" applyAlignment="1">
      <alignment horizontal="center" vertical="center" wrapText="1"/>
    </xf>
    <xf numFmtId="4" fontId="17" fillId="2" borderId="17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4" fontId="17" fillId="2" borderId="19" xfId="0" applyNumberFormat="1" applyFont="1" applyFill="1" applyBorder="1" applyAlignment="1">
      <alignment horizontal="center" vertical="center" wrapText="1"/>
    </xf>
    <xf numFmtId="4" fontId="17" fillId="2" borderId="20" xfId="0" applyNumberFormat="1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44" fontId="5" fillId="0" borderId="24" xfId="1" applyFont="1" applyBorder="1" applyAlignment="1">
      <alignment horizontal="center" vertical="center" wrapText="1"/>
    </xf>
    <xf numFmtId="44" fontId="5" fillId="0" borderId="25" xfId="1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 wrapText="1"/>
    </xf>
    <xf numFmtId="10" fontId="5" fillId="0" borderId="24" xfId="0" applyNumberFormat="1" applyFont="1" applyBorder="1" applyAlignment="1">
      <alignment horizontal="center" vertical="center" wrapText="1"/>
    </xf>
    <xf numFmtId="10" fontId="5" fillId="3" borderId="24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Border="1"/>
    <xf numFmtId="44" fontId="5" fillId="0" borderId="26" xfId="1" applyFont="1" applyBorder="1" applyAlignment="1">
      <alignment horizontal="center" vertical="center" wrapText="1"/>
    </xf>
    <xf numFmtId="44" fontId="5" fillId="0" borderId="27" xfId="1" applyFont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10" fontId="5" fillId="0" borderId="26" xfId="0" applyNumberFormat="1" applyFont="1" applyBorder="1" applyAlignment="1">
      <alignment horizontal="center" vertical="center" wrapText="1"/>
    </xf>
    <xf numFmtId="10" fontId="5" fillId="3" borderId="26" xfId="0" applyNumberFormat="1" applyFont="1" applyFill="1" applyBorder="1" applyAlignment="1">
      <alignment horizontal="center" vertical="center" wrapText="1"/>
    </xf>
    <xf numFmtId="44" fontId="5" fillId="0" borderId="28" xfId="1" applyFont="1" applyBorder="1" applyAlignment="1">
      <alignment horizontal="center" vertical="center" wrapText="1"/>
    </xf>
    <xf numFmtId="44" fontId="5" fillId="0" borderId="29" xfId="1" applyFont="1" applyBorder="1" applyAlignment="1">
      <alignment horizontal="center" vertical="center" wrapText="1"/>
    </xf>
    <xf numFmtId="4" fontId="5" fillId="0" borderId="29" xfId="0" applyNumberFormat="1" applyFont="1" applyBorder="1" applyAlignment="1">
      <alignment horizontal="center" vertical="center" wrapText="1"/>
    </xf>
    <xf numFmtId="4" fontId="5" fillId="0" borderId="28" xfId="0" applyNumberFormat="1" applyFont="1" applyBorder="1" applyAlignment="1">
      <alignment horizontal="center" vertical="center" wrapText="1"/>
    </xf>
    <xf numFmtId="10" fontId="5" fillId="0" borderId="28" xfId="0" applyNumberFormat="1" applyFont="1" applyBorder="1" applyAlignment="1">
      <alignment horizontal="center" vertical="center" wrapText="1"/>
    </xf>
    <xf numFmtId="10" fontId="5" fillId="3" borderId="28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10" fontId="5" fillId="0" borderId="0" xfId="0" applyNumberFormat="1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justify"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/>
    <xf numFmtId="0" fontId="1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8" fillId="0" borderId="0" xfId="0" applyFont="1" applyFill="1" applyBorder="1"/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Border="1" applyAlignment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/>
    <xf numFmtId="0" fontId="16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justify" vertical="center"/>
    </xf>
    <xf numFmtId="0" fontId="2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8" fillId="0" borderId="0" xfId="0" applyFont="1" applyAlignment="1"/>
    <xf numFmtId="0" fontId="16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6" fillId="0" borderId="0" xfId="0" applyFont="1" applyBorder="1" applyAlignment="1"/>
    <xf numFmtId="0" fontId="16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1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22" fillId="0" borderId="0" xfId="0" applyFont="1" applyBorder="1"/>
    <xf numFmtId="0" fontId="22" fillId="0" borderId="0" xfId="0" applyFont="1" applyBorder="1" applyAlignment="1">
      <alignment horizontal="justify" vertical="center"/>
    </xf>
    <xf numFmtId="0" fontId="22" fillId="0" borderId="0" xfId="0" applyFont="1"/>
    <xf numFmtId="0" fontId="22" fillId="0" borderId="0" xfId="0" applyFont="1" applyAlignment="1">
      <alignment horizontal="justify" vertical="center"/>
    </xf>
    <xf numFmtId="0" fontId="22" fillId="0" borderId="0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vertical="center"/>
    </xf>
    <xf numFmtId="0" fontId="0" fillId="0" borderId="0" xfId="0" applyFill="1"/>
    <xf numFmtId="0" fontId="4" fillId="0" borderId="0" xfId="0" applyFont="1" applyFill="1"/>
    <xf numFmtId="0" fontId="6" fillId="0" borderId="0" xfId="0" applyFont="1" applyFill="1"/>
    <xf numFmtId="0" fontId="8" fillId="0" borderId="0" xfId="0" applyFont="1" applyFill="1"/>
    <xf numFmtId="0" fontId="11" fillId="0" borderId="0" xfId="0" applyFont="1" applyFill="1"/>
    <xf numFmtId="0" fontId="16" fillId="0" borderId="0" xfId="0" applyFont="1" applyFill="1"/>
    <xf numFmtId="0" fontId="22" fillId="0" borderId="0" xfId="0" applyFont="1" applyFill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86</xdr:row>
      <xdr:rowOff>619125</xdr:rowOff>
    </xdr:from>
    <xdr:to>
      <xdr:col>5</xdr:col>
      <xdr:colOff>5715000</xdr:colOff>
      <xdr:row>86</xdr:row>
      <xdr:rowOff>666750</xdr:rowOff>
    </xdr:to>
    <xdr:cxnSp macro="">
      <xdr:nvCxnSpPr>
        <xdr:cNvPr id="2" name="Conector recto 1"/>
        <xdr:cNvCxnSpPr/>
      </xdr:nvCxnSpPr>
      <xdr:spPr>
        <a:xfrm flipV="1">
          <a:off x="1809750" y="215512650"/>
          <a:ext cx="21088350" cy="47625"/>
        </a:xfrm>
        <a:prstGeom prst="line">
          <a:avLst/>
        </a:prstGeom>
        <a:ln w="73025" cmpd="thickThin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86</xdr:row>
      <xdr:rowOff>571502</xdr:rowOff>
    </xdr:from>
    <xdr:to>
      <xdr:col>8</xdr:col>
      <xdr:colOff>381000</xdr:colOff>
      <xdr:row>86</xdr:row>
      <xdr:rowOff>609600</xdr:rowOff>
    </xdr:to>
    <xdr:cxnSp macro="">
      <xdr:nvCxnSpPr>
        <xdr:cNvPr id="3" name="Conector recto 2"/>
        <xdr:cNvCxnSpPr/>
      </xdr:nvCxnSpPr>
      <xdr:spPr>
        <a:xfrm>
          <a:off x="24164925" y="215465027"/>
          <a:ext cx="16106775" cy="38098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2781300</xdr:colOff>
      <xdr:row>86</xdr:row>
      <xdr:rowOff>533400</xdr:rowOff>
    </xdr:from>
    <xdr:to>
      <xdr:col>11</xdr:col>
      <xdr:colOff>3886200</xdr:colOff>
      <xdr:row>86</xdr:row>
      <xdr:rowOff>533402</xdr:rowOff>
    </xdr:to>
    <xdr:cxnSp macro="">
      <xdr:nvCxnSpPr>
        <xdr:cNvPr id="4" name="Conector recto 3"/>
        <xdr:cNvCxnSpPr/>
      </xdr:nvCxnSpPr>
      <xdr:spPr>
        <a:xfrm flipV="1">
          <a:off x="42672000" y="215426925"/>
          <a:ext cx="14611350" cy="2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86</xdr:row>
      <xdr:rowOff>428625</xdr:rowOff>
    </xdr:from>
    <xdr:to>
      <xdr:col>14</xdr:col>
      <xdr:colOff>3352800</xdr:colOff>
      <xdr:row>86</xdr:row>
      <xdr:rowOff>457200</xdr:rowOff>
    </xdr:to>
    <xdr:cxnSp macro="">
      <xdr:nvCxnSpPr>
        <xdr:cNvPr id="5" name="Conector recto 4"/>
        <xdr:cNvCxnSpPr/>
      </xdr:nvCxnSpPr>
      <xdr:spPr>
        <a:xfrm>
          <a:off x="59569350" y="215322150"/>
          <a:ext cx="13563600" cy="28575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904875</xdr:colOff>
      <xdr:row>86</xdr:row>
      <xdr:rowOff>476250</xdr:rowOff>
    </xdr:from>
    <xdr:to>
      <xdr:col>19</xdr:col>
      <xdr:colOff>2762250</xdr:colOff>
      <xdr:row>86</xdr:row>
      <xdr:rowOff>476250</xdr:rowOff>
    </xdr:to>
    <xdr:cxnSp macro="">
      <xdr:nvCxnSpPr>
        <xdr:cNvPr id="6" name="Conector recto 5"/>
        <xdr:cNvCxnSpPr/>
      </xdr:nvCxnSpPr>
      <xdr:spPr>
        <a:xfrm>
          <a:off x="75028425" y="215369775"/>
          <a:ext cx="18087975" cy="0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1095375</xdr:colOff>
      <xdr:row>96</xdr:row>
      <xdr:rowOff>609600</xdr:rowOff>
    </xdr:from>
    <xdr:to>
      <xdr:col>5</xdr:col>
      <xdr:colOff>3924300</xdr:colOff>
      <xdr:row>96</xdr:row>
      <xdr:rowOff>657225</xdr:rowOff>
    </xdr:to>
    <xdr:cxnSp macro="">
      <xdr:nvCxnSpPr>
        <xdr:cNvPr id="7" name="Conector recto 6"/>
        <xdr:cNvCxnSpPr/>
      </xdr:nvCxnSpPr>
      <xdr:spPr>
        <a:xfrm flipV="1">
          <a:off x="2428875" y="222618300"/>
          <a:ext cx="18678525" cy="47625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4714875</xdr:colOff>
      <xdr:row>96</xdr:row>
      <xdr:rowOff>619125</xdr:rowOff>
    </xdr:from>
    <xdr:to>
      <xdr:col>8</xdr:col>
      <xdr:colOff>666750</xdr:colOff>
      <xdr:row>96</xdr:row>
      <xdr:rowOff>619125</xdr:rowOff>
    </xdr:to>
    <xdr:cxnSp macro="">
      <xdr:nvCxnSpPr>
        <xdr:cNvPr id="8" name="Conector recto 7"/>
        <xdr:cNvCxnSpPr/>
      </xdr:nvCxnSpPr>
      <xdr:spPr>
        <a:xfrm>
          <a:off x="21897975" y="222627825"/>
          <a:ext cx="18659475" cy="0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1600200</xdr:colOff>
      <xdr:row>96</xdr:row>
      <xdr:rowOff>495300</xdr:rowOff>
    </xdr:from>
    <xdr:to>
      <xdr:col>11</xdr:col>
      <xdr:colOff>4648200</xdr:colOff>
      <xdr:row>96</xdr:row>
      <xdr:rowOff>533400</xdr:rowOff>
    </xdr:to>
    <xdr:cxnSp macro="">
      <xdr:nvCxnSpPr>
        <xdr:cNvPr id="9" name="Conector recto 8"/>
        <xdr:cNvCxnSpPr/>
      </xdr:nvCxnSpPr>
      <xdr:spPr>
        <a:xfrm flipV="1">
          <a:off x="41490900" y="222504000"/>
          <a:ext cx="16554450" cy="38100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96</xdr:row>
      <xdr:rowOff>619125</xdr:rowOff>
    </xdr:from>
    <xdr:to>
      <xdr:col>14</xdr:col>
      <xdr:colOff>3429000</xdr:colOff>
      <xdr:row>96</xdr:row>
      <xdr:rowOff>647700</xdr:rowOff>
    </xdr:to>
    <xdr:cxnSp macro="">
      <xdr:nvCxnSpPr>
        <xdr:cNvPr id="10" name="Conector recto 9"/>
        <xdr:cNvCxnSpPr/>
      </xdr:nvCxnSpPr>
      <xdr:spPr>
        <a:xfrm>
          <a:off x="59569350" y="222627825"/>
          <a:ext cx="13639800" cy="28575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1000125</xdr:colOff>
      <xdr:row>96</xdr:row>
      <xdr:rowOff>619125</xdr:rowOff>
    </xdr:from>
    <xdr:to>
      <xdr:col>19</xdr:col>
      <xdr:colOff>2857500</xdr:colOff>
      <xdr:row>96</xdr:row>
      <xdr:rowOff>619125</xdr:rowOff>
    </xdr:to>
    <xdr:cxnSp macro="">
      <xdr:nvCxnSpPr>
        <xdr:cNvPr id="11" name="Conector recto 10"/>
        <xdr:cNvCxnSpPr/>
      </xdr:nvCxnSpPr>
      <xdr:spPr>
        <a:xfrm>
          <a:off x="75123675" y="222627825"/>
          <a:ext cx="18087975" cy="0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4524375</xdr:colOff>
      <xdr:row>107</xdr:row>
      <xdr:rowOff>142876</xdr:rowOff>
    </xdr:from>
    <xdr:to>
      <xdr:col>7</xdr:col>
      <xdr:colOff>4267200</xdr:colOff>
      <xdr:row>107</xdr:row>
      <xdr:rowOff>266700</xdr:rowOff>
    </xdr:to>
    <xdr:cxnSp macro="">
      <xdr:nvCxnSpPr>
        <xdr:cNvPr id="12" name="Conector recto 11"/>
        <xdr:cNvCxnSpPr/>
      </xdr:nvCxnSpPr>
      <xdr:spPr>
        <a:xfrm>
          <a:off x="21707475" y="229971601"/>
          <a:ext cx="16240125" cy="123824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800100</xdr:colOff>
      <xdr:row>107</xdr:row>
      <xdr:rowOff>76200</xdr:rowOff>
    </xdr:from>
    <xdr:to>
      <xdr:col>11</xdr:col>
      <xdr:colOff>5829300</xdr:colOff>
      <xdr:row>107</xdr:row>
      <xdr:rowOff>114300</xdr:rowOff>
    </xdr:to>
    <xdr:cxnSp macro="">
      <xdr:nvCxnSpPr>
        <xdr:cNvPr id="13" name="Conector recto 12"/>
        <xdr:cNvCxnSpPr/>
      </xdr:nvCxnSpPr>
      <xdr:spPr>
        <a:xfrm flipV="1">
          <a:off x="40690800" y="229904925"/>
          <a:ext cx="18535650" cy="38100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1400175</xdr:colOff>
      <xdr:row>107</xdr:row>
      <xdr:rowOff>266700</xdr:rowOff>
    </xdr:from>
    <xdr:to>
      <xdr:col>5</xdr:col>
      <xdr:colOff>3009900</xdr:colOff>
      <xdr:row>107</xdr:row>
      <xdr:rowOff>285750</xdr:rowOff>
    </xdr:to>
    <xdr:cxnSp macro="">
      <xdr:nvCxnSpPr>
        <xdr:cNvPr id="14" name="Conector recto 13"/>
        <xdr:cNvCxnSpPr/>
      </xdr:nvCxnSpPr>
      <xdr:spPr>
        <a:xfrm flipV="1">
          <a:off x="2733675" y="230095425"/>
          <a:ext cx="17459325" cy="19050"/>
        </a:xfrm>
        <a:prstGeom prst="line">
          <a:avLst/>
        </a:prstGeom>
        <a:ln w="730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381000</xdr:colOff>
      <xdr:row>7</xdr:row>
      <xdr:rowOff>410415</xdr:rowOff>
    </xdr:from>
    <xdr:to>
      <xdr:col>5</xdr:col>
      <xdr:colOff>3378200</xdr:colOff>
      <xdr:row>13</xdr:row>
      <xdr:rowOff>190500</xdr:rowOff>
    </xdr:to>
    <xdr:pic>
      <xdr:nvPicPr>
        <xdr:cNvPr id="15" name="Imagen 14" descr="C:\Users\Usuario\Desktop\RESPALDO CLAUDIA RAMOS\Root\EJERCICIO 2024\LOGOTIPOS OFICIOS TLALPAN\WhatsApp Image 2024-11-26 at 1.47.44 PM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220165"/>
          <a:ext cx="18846800" cy="403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3010766</xdr:colOff>
      <xdr:row>7</xdr:row>
      <xdr:rowOff>647700</xdr:rowOff>
    </xdr:from>
    <xdr:to>
      <xdr:col>19</xdr:col>
      <xdr:colOff>3267508</xdr:colOff>
      <xdr:row>14</xdr:row>
      <xdr:rowOff>0</xdr:rowOff>
    </xdr:to>
    <xdr:pic>
      <xdr:nvPicPr>
        <xdr:cNvPr id="16" name="Imagen 1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256" t="60008" r="6656" b="11841"/>
        <a:stretch/>
      </xdr:blipFill>
      <xdr:spPr>
        <a:xfrm>
          <a:off x="77134316" y="2457450"/>
          <a:ext cx="16487342" cy="424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CAFO/EJERCICIO%202026/SEGUIMIENTO%20DE%20CONTRATOS%202026/Seguimiento%20Contratos%20General%202026%20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%20To&#241;o\Cuenta%20P&#250;blica%202020\Armonizaci&#243;n%20Contable\Obras\Formatos%20de%20Obra%20P&#250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 2026"/>
      <sheetName val="Avance Financiero"/>
      <sheetName val="ESTIMACIONES 2025"/>
      <sheetName val="CONTRATOS POR PY"/>
      <sheetName val="Estimaciones por día  "/>
      <sheetName val="Estimaciones por Contrato"/>
      <sheetName val="CLC´S CAP. 6000 POR MES "/>
      <sheetName val="CLC´S CAP. 6000 POR CONTRATO"/>
      <sheetName val="CTOS. OFICIALIZADOS"/>
    </sheetNames>
    <sheetDataSet>
      <sheetData sheetId="0">
        <row r="6">
          <cell r="C6" t="str">
            <v>S/N</v>
          </cell>
          <cell r="D6" t="str">
            <v>AT-DGODU-ADS-001-S-001-26</v>
          </cell>
          <cell r="N6" t="str">
            <v>15</v>
          </cell>
          <cell r="AD6" t="str">
            <v>ADS</v>
          </cell>
          <cell r="AJ6" t="str">
            <v xml:space="preserve">FRIMAR TECNOLOGÍA EN CONSTRUCCIÓN, S.A. DE C.V. </v>
          </cell>
          <cell r="AK6" t="str">
            <v>SUPERVISION PARA LOS TRABAJOS DE REHABILITACIÓN, MANTENIMIENTO DE LA RED SECUNDARIA DE DRENAJE Y VIALIDADES SECUNDARIAS EN LA COLONIA EL DIVISADERO, EN EL PUEBLO DE SAN MIGUEL TOPILEJO, EN EL PUEBLO DE SAN ANDRES TOTOLTEPEC Y LA COLONIA LA PALMA EN LA ALCALDÍA TLALPAN,</v>
          </cell>
          <cell r="AL6">
            <v>46063</v>
          </cell>
          <cell r="AM6">
            <v>46162</v>
          </cell>
          <cell r="AT6">
            <v>397677.66000000003</v>
          </cell>
          <cell r="AY6">
            <v>0</v>
          </cell>
          <cell r="BN6">
            <v>0.89999999999999991</v>
          </cell>
          <cell r="BO6">
            <v>89.999998994160251</v>
          </cell>
        </row>
        <row r="7">
          <cell r="C7" t="str">
            <v>S/N</v>
          </cell>
          <cell r="D7" t="str">
            <v>AT-DGODU-ADS-002-S-002-26</v>
          </cell>
          <cell r="N7" t="str">
            <v>15</v>
          </cell>
          <cell r="AD7" t="str">
            <v>ADS</v>
          </cell>
          <cell r="AJ7" t="str">
            <v>ADALBERTO FLORES MORGAN</v>
          </cell>
          <cell r="AK7" t="str">
            <v>SUPERVISION DE LOS TRABAJOS DE REHABILITACIÓN, MANTENMIENTO DE LA RED SECUNDARIA DE DRENAJE DEL PROGRAMA DE LIMIPIEZA Y DESAZOLVE EN DIFERENTES PUNTOS DE LA ALCALDÍA TLALPAN</v>
          </cell>
          <cell r="AL7">
            <v>46063</v>
          </cell>
          <cell r="AM7">
            <v>46162</v>
          </cell>
          <cell r="AT7">
            <v>337864.08</v>
          </cell>
          <cell r="AY7">
            <v>0</v>
          </cell>
          <cell r="BN7">
            <v>1</v>
          </cell>
          <cell r="BO7">
            <v>47.499985793103548</v>
          </cell>
        </row>
        <row r="8">
          <cell r="C8" t="str">
            <v>S/N</v>
          </cell>
          <cell r="D8" t="str">
            <v>AT-DGODU-ADS-003-S-003-26</v>
          </cell>
          <cell r="N8" t="str">
            <v>15</v>
          </cell>
          <cell r="AD8" t="str">
            <v>ADS</v>
          </cell>
          <cell r="AJ8" t="str">
            <v>ADALBERTO FLORES MORGAN</v>
          </cell>
          <cell r="AK8" t="str">
            <v>SUPERVISION DE LOS TRABAJOS DE REHABILITACIÓN, MANTENMIENTO DE LA RED SECUNDARIA DE DRENAJE DE LAS COLONIAS ISIDRO FABELA, MIGUEL HIDALGO 2A SECC, EN LA ZONA DE COAPA Y VILLA COAPA EN LA ALCALDIA TLALPAN.</v>
          </cell>
          <cell r="AL8">
            <v>46063</v>
          </cell>
          <cell r="AM8">
            <v>46162</v>
          </cell>
          <cell r="AT8">
            <v>286773.55</v>
          </cell>
          <cell r="BN8">
            <v>1</v>
          </cell>
          <cell r="BO8">
            <v>89.99997384696043</v>
          </cell>
        </row>
        <row r="9">
          <cell r="C9" t="str">
            <v>N/A</v>
          </cell>
          <cell r="D9" t="str">
            <v>AT-DGODU-ADS-004-S-004-26</v>
          </cell>
          <cell r="N9" t="str">
            <v>15</v>
          </cell>
          <cell r="AD9" t="str">
            <v>ADS</v>
          </cell>
          <cell r="AJ9" t="str">
            <v>GEBSA CONSTRUCCIÓN Y SUPERVISIÓN DE OBRAS, S.A. DE C.V.</v>
          </cell>
          <cell r="AK9" t="str">
            <v>SUPERVISIÓN DE LOS TRABAJOS DE REHABILITACIÓN, MANTENIMIENTO DE LA RED SECUNDARIA DE DRENAJE EN LAS COLONIAS LOMAS DE PADIERNA, LOMAS ALTAS DE PADIERNA, POPULAR SANTA TERESA, HEROES DE PADIERNA Y PEDREGAL DE SAN NICOLAS 2A SECCIÓN EN LA ALCALDIA TLALPAN</v>
          </cell>
          <cell r="AL9">
            <v>46063</v>
          </cell>
          <cell r="AM9">
            <v>46162</v>
          </cell>
          <cell r="AT9">
            <v>341592.24</v>
          </cell>
          <cell r="AY9">
            <v>0</v>
          </cell>
          <cell r="BN9">
            <v>1</v>
          </cell>
          <cell r="BO9">
            <v>80.829757725175483</v>
          </cell>
        </row>
        <row r="10">
          <cell r="C10" t="str">
            <v>N/A</v>
          </cell>
          <cell r="D10" t="str">
            <v>AT-DGODU-IRS-001-S-005-26</v>
          </cell>
          <cell r="N10" t="str">
            <v>15</v>
          </cell>
          <cell r="AD10" t="str">
            <v>IRS</v>
          </cell>
          <cell r="AJ10" t="str">
            <v xml:space="preserve">GRUPO EFEN, S.A. DE C.V. </v>
          </cell>
          <cell r="AK10" t="str">
            <v>SUPREVISIÓN PARA LOS TRABAJOS DE REHABILITACIÓN, MANTENIMIENTO DE VIDALIDADES SECUNDARIAS EN LA (ZONA I) EN EL AJUSCO MEDIO Y EN LA ZONA ALTA (ZONA IV) DE LA ALCALDÍA TLALPAN</v>
          </cell>
          <cell r="AL10">
            <v>46063</v>
          </cell>
          <cell r="AM10">
            <v>46162</v>
          </cell>
          <cell r="AT10">
            <v>990805.8</v>
          </cell>
          <cell r="AY10">
            <v>0</v>
          </cell>
          <cell r="BN10">
            <v>1</v>
          </cell>
          <cell r="BO10">
            <v>89.999998990720471</v>
          </cell>
        </row>
        <row r="11">
          <cell r="C11" t="str">
            <v>N/A</v>
          </cell>
          <cell r="D11" t="str">
            <v>AT-DGODU-LPN-001-OB-006-26</v>
          </cell>
          <cell r="N11" t="str">
            <v>15</v>
          </cell>
          <cell r="AD11" t="str">
            <v>LPN</v>
          </cell>
          <cell r="AJ11" t="str">
            <v>INNOVACIÓN DE PROYECTOS TERRA, S.A. DE C.V.</v>
          </cell>
          <cell r="AK11" t="str">
            <v>TRABAJOS DE REHABILITACIÓN, MANTENIMIENTO DE LA RED SECUNDARIA DE DRENAJE Y VIALIDADES SECUNDARIAS EN LA COLONIA EL DIVISADERO, EN EL PUEBLO DE SAN MIGUEL TOPILEJO, EN EL PUEBLO DE SAN ANDRES TOTOLTEPEC Y LA COLONIA LA PALMA, EN LA ALCALDÍA TLALPAN</v>
          </cell>
          <cell r="AL11">
            <v>46066</v>
          </cell>
          <cell r="AM11">
            <v>46155</v>
          </cell>
          <cell r="AT11">
            <v>12554357.42</v>
          </cell>
          <cell r="AY11">
            <v>0</v>
          </cell>
          <cell r="BN11">
            <v>1</v>
          </cell>
          <cell r="BO11">
            <v>63.564396512139453</v>
          </cell>
        </row>
        <row r="12">
          <cell r="C12" t="str">
            <v>N/A</v>
          </cell>
          <cell r="D12" t="str">
            <v>AT-DGODU-LPN-002-OB-007-26</v>
          </cell>
          <cell r="N12" t="str">
            <v>15</v>
          </cell>
          <cell r="AD12" t="str">
            <v>LPN</v>
          </cell>
          <cell r="AJ12" t="str">
            <v>CARBONUSA, S.A. DE C.V.</v>
          </cell>
          <cell r="AK12" t="str">
            <v>TRABAJOS DE REHABILITACIÓN, MANTENIMIENTO DE VIALIDADES SECUNDARIAS EN LA (ZONA I), EN EL AJUSCO MEDIO Y EN LA ZONA ALTA (ZONA 4) DE LA ALCALDÍA TLALPAN</v>
          </cell>
          <cell r="AL12">
            <v>46066</v>
          </cell>
          <cell r="AM12">
            <v>46155</v>
          </cell>
          <cell r="AT12">
            <v>33046830.649999999</v>
          </cell>
          <cell r="AY12">
            <v>0</v>
          </cell>
          <cell r="BN12">
            <v>1</v>
          </cell>
          <cell r="BO12">
            <v>82.307958327616518</v>
          </cell>
        </row>
        <row r="13">
          <cell r="C13" t="str">
            <v>N/A</v>
          </cell>
          <cell r="D13" t="str">
            <v>AT-DGODU-LPN-004-OB-008-26</v>
          </cell>
          <cell r="N13" t="str">
            <v>15</v>
          </cell>
          <cell r="AD13" t="str">
            <v>LPN</v>
          </cell>
          <cell r="AJ13" t="str">
            <v xml:space="preserve">ALIANZA COMERCIALIZACIÓN Y CONSTRUCCIONES, S.A. DE C.V. </v>
          </cell>
          <cell r="AK13" t="str">
            <v>TRABAJOS DE REHABILITACIÓN, MANTENIMIENTO DE INMUEBLES PÚBLICOS DENOMINADO EDIFICIO POSTAL DE LA ALCALDÍA TLALPAN, (SEGUNDA ETAPA)</v>
          </cell>
          <cell r="AL13">
            <v>46067</v>
          </cell>
          <cell r="AM13">
            <v>46126</v>
          </cell>
          <cell r="AT13">
            <v>3488449.0900000003</v>
          </cell>
          <cell r="AY13">
            <v>0</v>
          </cell>
          <cell r="BN13">
            <v>1</v>
          </cell>
          <cell r="BO13">
            <v>99.999999999999986</v>
          </cell>
        </row>
        <row r="14">
          <cell r="C14" t="str">
            <v>N/A</v>
          </cell>
          <cell r="D14" t="str">
            <v>AT-DGODU-LPN-005-OB-009-26</v>
          </cell>
          <cell r="N14" t="str">
            <v>15</v>
          </cell>
          <cell r="AD14" t="str">
            <v>LPN</v>
          </cell>
          <cell r="AJ14" t="str">
            <v xml:space="preserve">INSPIRELL, S.A. DE C.V. </v>
          </cell>
          <cell r="AK14" t="str">
            <v>TRABAJOS DE REHABILITACIÓN, MANTENIMIENTO DE LA RED SECUNDARIA DE DRENAJE EN LAS COLONIAS ISIDRO FABELA, MIGUEL HIDALGO 2A SECC, EN LA ZONA DE COAPA Y VILLA COAPA EN LA ALCALDÍA TLALPAN</v>
          </cell>
          <cell r="AL14">
            <v>45702</v>
          </cell>
          <cell r="AM14">
            <v>46156</v>
          </cell>
          <cell r="AT14">
            <v>12554060.689999999</v>
          </cell>
          <cell r="AY14">
            <v>0</v>
          </cell>
          <cell r="BN14">
            <v>1</v>
          </cell>
          <cell r="BO14">
            <v>39.442774989484306</v>
          </cell>
        </row>
        <row r="15">
          <cell r="C15" t="str">
            <v>N/A</v>
          </cell>
          <cell r="D15" t="str">
            <v>AT-DGODU-LPN-006-OB-010-26</v>
          </cell>
          <cell r="N15" t="str">
            <v>15</v>
          </cell>
          <cell r="AD15" t="str">
            <v>LPN</v>
          </cell>
          <cell r="AJ15" t="str">
            <v xml:space="preserve">CONSTRUCTURA EINA, S.A DE C.V. </v>
          </cell>
          <cell r="AK15" t="str">
            <v>TRABAJOS DE REHABIACION, MANTENMIENTO DE LA RED SECUNDRAIA DE DRENAJE EN LAS COLONIAS LOMAS DE PADIERNA, LOMAS ALTAS DE PADIERNA, POPULAR SANTA TERESA, HEROES DE PADIERNA Y PEDREGAL DE SAN NICOLAS 2A SECCION EN LA ALCALDIA TLALPAN</v>
          </cell>
          <cell r="AL15">
            <v>45702</v>
          </cell>
          <cell r="AM15">
            <v>46156</v>
          </cell>
          <cell r="AT15">
            <v>11523909.970000001</v>
          </cell>
          <cell r="AY15">
            <v>0</v>
          </cell>
          <cell r="BN15">
            <v>1</v>
          </cell>
          <cell r="BO15">
            <v>75.837354272562052</v>
          </cell>
        </row>
        <row r="16">
          <cell r="C16" t="str">
            <v>001/2026</v>
          </cell>
          <cell r="D16" t="str">
            <v>AT-DGODU-ADEX-001-OB-011-26</v>
          </cell>
          <cell r="N16" t="str">
            <v>15</v>
          </cell>
          <cell r="AD16" t="str">
            <v>ADEX</v>
          </cell>
          <cell r="AJ16" t="str">
            <v xml:space="preserve">INGENIERIA EN NEGOCIOS DE SANEAMIENTO Y CONSTRUCCION, S. DE R.L. DE C.V. </v>
          </cell>
          <cell r="AK16" t="str">
            <v>TRABAJOS DE REHABITACION, MANTENIMIENTO DE LA RED SECUNDARIA DE DRENAJE DEL PROGRAMA DE LIMPIEZA Y DESAZOLVE EN DIFERENTES PUNTOS DE LA ALCALDIA TLALPAN</v>
          </cell>
          <cell r="AL16">
            <v>46079</v>
          </cell>
          <cell r="AM16">
            <v>46168</v>
          </cell>
          <cell r="AT16">
            <v>11343931.610000001</v>
          </cell>
          <cell r="AY16">
            <v>0</v>
          </cell>
          <cell r="BN16">
            <v>1</v>
          </cell>
          <cell r="BO16">
            <v>48.202695308738726</v>
          </cell>
        </row>
        <row r="17">
          <cell r="C17" t="str">
            <v>002/2026</v>
          </cell>
          <cell r="D17" t="str">
            <v>AT-DGODU-ADEX-002-OB-012-26</v>
          </cell>
          <cell r="N17" t="str">
            <v>15</v>
          </cell>
          <cell r="AD17" t="str">
            <v>ADEX</v>
          </cell>
          <cell r="AJ17" t="str">
            <v xml:space="preserve">RYE CONSULTORES Y CONSTRUCTORES, S.A. DE C.V. </v>
          </cell>
          <cell r="AK17" t="str">
            <v>PROYECTO EJECUTIVO PARA EL MEJORAMIENTO DE LA HIDRÓLOGIA, HIDRÁULICA Y SUPERFICIES DE RODAMIENTO EN AJUSCO ALTO EN LA ALCALDÍA TLALPAN.</v>
          </cell>
          <cell r="AL17">
            <v>46125</v>
          </cell>
          <cell r="AM17">
            <v>46214</v>
          </cell>
          <cell r="AT17">
            <v>4342718.45</v>
          </cell>
          <cell r="AY17">
            <v>0</v>
          </cell>
          <cell r="BN17">
            <v>0.40379999999999999</v>
          </cell>
          <cell r="BO17">
            <v>0</v>
          </cell>
        </row>
        <row r="18">
          <cell r="C18" t="str">
            <v>N/A</v>
          </cell>
          <cell r="D18" t="str">
            <v>AT-DGODU-ADO-001-OB-013-26</v>
          </cell>
          <cell r="N18" t="str">
            <v>15</v>
          </cell>
          <cell r="AD18" t="str">
            <v>ADO</v>
          </cell>
          <cell r="AJ18" t="str">
            <v>LUXCON, S.A. DE C.V.</v>
          </cell>
          <cell r="AK18" t="str">
            <v>REHABILITACIÓN Y MANENIMIENTO A CONSULTORIO PERÍFERICO AMPLIACIÓN MIGUEL HIDALGO DENTRO DEL PERIMETRO DE LA ALCALDÍA TLALPAN</v>
          </cell>
          <cell r="AL18" t="str">
            <v>mayo 07, 2026</v>
          </cell>
          <cell r="AM18" t="str">
            <v>julio 05, 2026</v>
          </cell>
          <cell r="AT18">
            <v>500000</v>
          </cell>
          <cell r="AY18">
            <v>0</v>
          </cell>
          <cell r="BN18">
            <v>0.33</v>
          </cell>
          <cell r="BO18">
            <v>0</v>
          </cell>
        </row>
        <row r="19">
          <cell r="C19" t="str">
            <v>N/A</v>
          </cell>
          <cell r="D19" t="str">
            <v>AT-DGODU-ADS-005-S-014-26</v>
          </cell>
          <cell r="N19" t="str">
            <v>25</v>
          </cell>
          <cell r="AD19" t="str">
            <v>ADS</v>
          </cell>
          <cell r="AJ19" t="str">
            <v>SUPERVISIÓN Y CONSTRUCCIÓN REY DAVSA, S.A. DE C.V.</v>
          </cell>
          <cell r="AK19" t="str">
            <v>SUPERVISIÓN PARA LA REESTRUCTURACIÓN DE ARCOTECHO DE AMPLIACIÓN TEPEXIMILPA, UBICADO EN LA ALCALDÍA
TLALPAN</v>
          </cell>
          <cell r="AL19" t="str">
            <v>mayo 20, 2026</v>
          </cell>
          <cell r="AM19" t="str">
            <v>julio 23, 2026</v>
          </cell>
          <cell r="AT19">
            <v>57692.31</v>
          </cell>
          <cell r="AY19">
            <v>0</v>
          </cell>
          <cell r="BN19">
            <v>7.0000000000000007E-2</v>
          </cell>
          <cell r="BO19">
            <v>0</v>
          </cell>
        </row>
        <row r="20">
          <cell r="C20" t="str">
            <v>003/2026</v>
          </cell>
          <cell r="D20" t="str">
            <v>AT-DGODU-ADEX-003-OB-015-26</v>
          </cell>
          <cell r="N20" t="str">
            <v>25</v>
          </cell>
          <cell r="AD20" t="str">
            <v>ADEX</v>
          </cell>
          <cell r="AJ20" t="str">
            <v>SONIA ARROYO ESTEBAN</v>
          </cell>
          <cell r="AK20" t="str">
            <v xml:space="preserve">MANTENIMIENTO Y REHABILITACIÓN 20 CANCHAS DEPORTIVAS EN DIVERSAS UBICACIONES DE LA ALCALDÍA TLALPAN
</v>
          </cell>
          <cell r="AL20" t="str">
            <v>mayo 25, 2026</v>
          </cell>
          <cell r="AM20" t="str">
            <v>junio 23, 2026</v>
          </cell>
          <cell r="AT20">
            <v>24120000</v>
          </cell>
          <cell r="AY20">
            <v>0</v>
          </cell>
          <cell r="BN20">
            <v>0.3</v>
          </cell>
          <cell r="BO20">
            <v>0</v>
          </cell>
        </row>
        <row r="21">
          <cell r="C21" t="str">
            <v>004/2026</v>
          </cell>
          <cell r="D21" t="str">
            <v xml:space="preserve">AT-DGODU-ADEX-004-OB-016-26
</v>
          </cell>
          <cell r="N21" t="str">
            <v>25</v>
          </cell>
          <cell r="AD21" t="str">
            <v>ADEX</v>
          </cell>
          <cell r="AJ21" t="str">
            <v>CONSTRUCTORA GROPIUSCDMX, S.A. DE C.V.</v>
          </cell>
          <cell r="AK21" t="str">
            <v xml:space="preserve">REESTRUCTURACIÓN DE ARCOTECHO DE AMPLIACIÓN TEPEXIMILPA, EN LA ALCALDÍA TLALPAN. PRIMERA ETAРА
</v>
          </cell>
          <cell r="AL21" t="str">
            <v>mayo 20, 2026</v>
          </cell>
          <cell r="AM21" t="str">
            <v>julio 23, 2026</v>
          </cell>
          <cell r="AT21">
            <v>1442307.69</v>
          </cell>
          <cell r="AY21">
            <v>0</v>
          </cell>
          <cell r="BN21">
            <v>0.02</v>
          </cell>
          <cell r="BO21">
            <v>0</v>
          </cell>
        </row>
        <row r="22">
          <cell r="C22" t="str">
            <v>005/2026</v>
          </cell>
          <cell r="D22" t="str">
            <v>AT-DGODU-ADEX-005-OB-017-26</v>
          </cell>
          <cell r="N22" t="str">
            <v>25</v>
          </cell>
          <cell r="AD22" t="str">
            <v>ADEX</v>
          </cell>
          <cell r="AJ22" t="str">
            <v xml:space="preserve">ATELIER INGENIERÍA Y ARQUITECTURA TEA, S.A. DE C.V.
</v>
          </cell>
          <cell r="AK22" t="str">
            <v xml:space="preserve">CENTRO INTEGRADOR DE DESARROLLO ORIENTADO A EJECUTAR ACCIONES SOCIALES BÁSICAS DE ATENCIÓN INMEDIATA Y
DE EMERGENCIAS "TERRITORIAL TOPILEJO", EN LA ALCALDÍA TLALPAN, 2a. ETAPА
</v>
          </cell>
          <cell r="AL22" t="str">
            <v>mayo 25, 2026</v>
          </cell>
          <cell r="AM22" t="str">
            <v>agosto 22, 2026</v>
          </cell>
          <cell r="AT22">
            <v>5432514.1799999997</v>
          </cell>
          <cell r="AY22">
            <v>0</v>
          </cell>
          <cell r="BN22">
            <v>0.02</v>
          </cell>
          <cell r="BO22">
            <v>0</v>
          </cell>
        </row>
        <row r="23">
          <cell r="C23" t="str">
            <v>003/2026</v>
          </cell>
          <cell r="D23" t="str">
            <v>AT-DGODU-ADEX-003-S-S-018-26</v>
          </cell>
          <cell r="N23" t="str">
            <v>25</v>
          </cell>
          <cell r="AD23" t="str">
            <v>ADEX</v>
          </cell>
          <cell r="AJ23" t="str">
            <v xml:space="preserve">INGENIERÍA, CONSTRUCCIONES Y MATERIALES PARA
CONSTRUCCIÓN, S.A. DE C.V.
</v>
          </cell>
          <cell r="AK23" t="str">
            <v>SUPERVISIÓN DEL MANTENIMIENTO Y REHABILITACIÓN 20 CANCHAS DEPORTIVAS EN DIVERSAS UBICACIONES DE LA
ALCALDÍA TLALPAN</v>
          </cell>
          <cell r="AL23">
            <v>46167</v>
          </cell>
          <cell r="AM23">
            <v>46201</v>
          </cell>
          <cell r="AT23">
            <v>880000</v>
          </cell>
          <cell r="AY23">
            <v>0</v>
          </cell>
          <cell r="BN23">
            <v>0.33</v>
          </cell>
          <cell r="BO23">
            <v>0</v>
          </cell>
        </row>
        <row r="24">
          <cell r="C24" t="str">
            <v>N/A</v>
          </cell>
          <cell r="D24" t="str">
            <v xml:space="preserve">AT-DGODU-ADO-002-OB-019-26
</v>
          </cell>
          <cell r="N24" t="str">
            <v>25</v>
          </cell>
          <cell r="AD24" t="str">
            <v>ADO</v>
          </cell>
          <cell r="AJ24" t="str">
            <v>URBACHAVEZ, S.A. DE C.V.</v>
          </cell>
          <cell r="AK24" t="str">
            <v xml:space="preserve">MEJORAMIENTO DE ANDADOR CICLOPISTA EN LA COLONIA PEDREGAL DE SAN NICOLÁS 4A. SECCIÓN Y EN DIFERENTES
UBICACIONES EN LA ALCALDÍA TLALPAN
</v>
          </cell>
          <cell r="AL24">
            <v>46147</v>
          </cell>
          <cell r="AM24">
            <v>46222</v>
          </cell>
          <cell r="AT24">
            <v>585552.26</v>
          </cell>
          <cell r="AY24">
            <v>0</v>
          </cell>
          <cell r="BN24">
            <v>0</v>
          </cell>
          <cell r="BO24">
            <v>0</v>
          </cell>
        </row>
        <row r="25">
          <cell r="C25" t="str">
            <v>N/A</v>
          </cell>
          <cell r="D25" t="str">
            <v>AT-DGODU-ADS-015-S-020-26</v>
          </cell>
          <cell r="N25" t="str">
            <v>25</v>
          </cell>
          <cell r="AD25" t="str">
            <v>ADS</v>
          </cell>
          <cell r="AJ25" t="str">
            <v>DOLORES SAGRERO MUNGUIA</v>
          </cell>
          <cell r="AK25" t="str">
            <v xml:space="preserve">SUPERVISIÓN PARA EL MEJORAMIENTO DE LA INFRAESTRUCTURA EN E.P. PROFESOR SOSTENES NICOLÁS CHAPA NIETO,
DENTRO DEL PERÍMETRO DE LA ALCALDÍA TLALPAN
</v>
          </cell>
          <cell r="AL25">
            <v>46184</v>
          </cell>
          <cell r="AM25">
            <v>46268</v>
          </cell>
          <cell r="AT25">
            <v>80000</v>
          </cell>
          <cell r="AY25">
            <v>0</v>
          </cell>
          <cell r="BN25">
            <v>0</v>
          </cell>
          <cell r="BO25">
            <v>0</v>
          </cell>
        </row>
        <row r="26">
          <cell r="C26" t="str">
            <v>006/2026</v>
          </cell>
          <cell r="D26" t="str">
            <v>AT-DGODU-ADEX-006-OB-021-26</v>
          </cell>
          <cell r="N26" t="str">
            <v>25</v>
          </cell>
          <cell r="AD26" t="str">
            <v>ADEX</v>
          </cell>
          <cell r="AJ26" t="str">
            <v xml:space="preserve">TREE ARROW, S.A. DE C.V.
</v>
          </cell>
          <cell r="AK26" t="str">
            <v>MEJORAMIENTO DE LA INFRAESTRUCTURA EN E.P. PROFESOR SÓSTENES NICOLÁS CHAPA NIETO, DENTRO DEL PERÍMETRO
DE LA ALCALDÍA TLALPAN</v>
          </cell>
          <cell r="AL26">
            <v>46189</v>
          </cell>
          <cell r="AM26">
            <v>46258</v>
          </cell>
          <cell r="AT26">
            <v>1920000</v>
          </cell>
          <cell r="AY26">
            <v>0</v>
          </cell>
          <cell r="BN26">
            <v>0</v>
          </cell>
          <cell r="BO26">
            <v>0</v>
          </cell>
        </row>
        <row r="27">
          <cell r="C27" t="str">
            <v>N/A</v>
          </cell>
          <cell r="D27" t="str">
            <v>AT-DGODU-ADS-006-S-022-26</v>
          </cell>
          <cell r="N27" t="str">
            <v>25</v>
          </cell>
          <cell r="AD27" t="str">
            <v>ADS</v>
          </cell>
          <cell r="AJ27" t="str">
            <v>SUPERVISIÓN Y CONSTRUCCIÓN REY DAVSA, S.A. DE C.V.</v>
          </cell>
          <cell r="AK27" t="str">
            <v>SUPERVISIÓN PARA LOS TRABAJOS DE REHABILITACIÓN Y MEJORAMIENTO DEL MERCADO DE SAN NICOLÁS TOTOLAPAN,
DENTRO DEL PERÍMETRO DE LA ALCALDÍA DE TLALPAN Y SUPERVISIÓN PARA LOS TRABAJOS DE REHABILITACIÓN DE 2
BIBLIOTECAS PÚBLICAS, BOSQUES Y VALENTÍN GÓMEZ FARÍAS, DENTRO DEL PERÍMETRO DE LA ALCALDÍA TLALPAN</v>
          </cell>
          <cell r="AL27">
            <v>46186</v>
          </cell>
          <cell r="AM27">
            <v>46286</v>
          </cell>
          <cell r="AT27">
            <v>280000</v>
          </cell>
          <cell r="AY27">
            <v>0</v>
          </cell>
          <cell r="BN27">
            <v>0</v>
          </cell>
          <cell r="BO27">
            <v>0</v>
          </cell>
        </row>
        <row r="28">
          <cell r="C28" t="str">
            <v>N/A</v>
          </cell>
          <cell r="D28" t="str">
            <v>AT-DGODU-ADS-006-S-022-26</v>
          </cell>
          <cell r="N28" t="str">
            <v>25</v>
          </cell>
          <cell r="AD28" t="str">
            <v>ADS</v>
          </cell>
          <cell r="AJ28" t="str">
            <v>SUPERVISIÓN Y CONSTRUCCIÓN REY DAVSA, S.A. DE C.V.</v>
          </cell>
          <cell r="AK28" t="str">
            <v>SUPERVISIÓN PARA LOS TRABAJOS DE REHABILITACIÓN Y MEJORAMIENTO DEL MERCADO DE SAN NICOLÁS TOTOLAPAN,
DENTRO DEL PERÍMETRO DE LA ALCALDÍA DE TLALPAN Y SUPERVISIÓN PARA LOS TRABAJOS DE REHABILITACIÓN DE 2
BIBLIOTECAS PÚBLICAS, BOSQUES Y VALENTÍN GÓMEZ FARÍAS, DENTRO DEL PERÍMETRO DE LA ALCALDÍA TLALPAN</v>
          </cell>
          <cell r="AL28">
            <v>46186</v>
          </cell>
          <cell r="AM28">
            <v>46286</v>
          </cell>
          <cell r="AT28">
            <v>280000</v>
          </cell>
          <cell r="AY28">
            <v>0</v>
          </cell>
          <cell r="BN28">
            <v>0</v>
          </cell>
          <cell r="BO28">
            <v>0</v>
          </cell>
        </row>
        <row r="29">
          <cell r="C29" t="str">
            <v>N/A</v>
          </cell>
          <cell r="D29" t="str">
            <v>AT-DGODU-ADS-007-S-023-26</v>
          </cell>
          <cell r="N29" t="str">
            <v>25</v>
          </cell>
          <cell r="AD29" t="str">
            <v>ADS</v>
          </cell>
          <cell r="AJ29" t="str">
            <v>SUPERVISIÓN Y CONSTRUCCIÓN REY DAVSA, S.A. DE C.V.</v>
          </cell>
          <cell r="AK29" t="str">
            <v xml:space="preserve">SUPERVISIÓN PARA LA CONSTRUCCIÓN DE BARDA PERIMETRAL EN EL PANTEÓN DEL PUEBLO DE SAN MIGUEL TOPILEJO,
DENTRO DEL PERÍMETRO DE LA ALCALDÍA DE TLALPAN
</v>
          </cell>
          <cell r="AL29">
            <v>46186</v>
          </cell>
          <cell r="AM29">
            <v>46255</v>
          </cell>
          <cell r="AT29">
            <v>80000</v>
          </cell>
          <cell r="AY29">
            <v>0</v>
          </cell>
          <cell r="BN29">
            <v>0</v>
          </cell>
          <cell r="BO29">
            <v>0</v>
          </cell>
        </row>
        <row r="30">
          <cell r="C30" t="str">
            <v>N/A</v>
          </cell>
          <cell r="D30" t="str">
            <v xml:space="preserve">AT-DGODU-ADS-008-S-024-26
</v>
          </cell>
          <cell r="N30" t="str">
            <v>25</v>
          </cell>
          <cell r="AD30" t="str">
            <v>ADS</v>
          </cell>
          <cell r="AJ30" t="str">
            <v>SUPERVISIÓN Y CONSTRUCCIÓN REY DAVSA, S.A. DE C.V.</v>
          </cell>
          <cell r="AK30" t="str">
            <v xml:space="preserve">UPERVISIÓN PARA LA SEGUNDA ETAPA DE MEJORAMIENTO DE LA INFRAESTRUCTURA EDUCATIVA, EN LA ESCUELA PRIMARIA PROFESOR CECILIO MIJARES POBLANO, DENTRO DEL PERÍMETRO DE LA ALCALDÍA TLALPAN
</v>
          </cell>
          <cell r="AL30">
            <v>46186</v>
          </cell>
          <cell r="AM30">
            <v>46240</v>
          </cell>
          <cell r="AT30">
            <v>32000</v>
          </cell>
          <cell r="AY30">
            <v>0</v>
          </cell>
          <cell r="BN30">
            <v>0</v>
          </cell>
          <cell r="BO30">
            <v>0</v>
          </cell>
        </row>
        <row r="31">
          <cell r="C31" t="str">
            <v>N/A</v>
          </cell>
          <cell r="D31" t="str">
            <v>AT-DGODU-ADS-009-S-025-26</v>
          </cell>
          <cell r="N31" t="str">
            <v>25</v>
          </cell>
          <cell r="AD31" t="str">
            <v>ADS</v>
          </cell>
          <cell r="AJ31" t="str">
            <v>SUPERVISIÓN Y CONSTRUCCIÓN REY DAVSA, S.A. DE C.V.</v>
          </cell>
          <cell r="AK31" t="str">
            <v>SUPERVISIÓN PARA LOS TRABAJOS DE CONSTRUCCIÓN DE REJILLAS DE CAPTACIÓN DE AGUA Y PAVIMENTACIÓN EN CALLE
TEJOCOTES EN EL PUEBLO DE SAN MIGUEL TOPILEJO, DENTRO DEL PERÍMETRO DE LA ALCALDÍA TLALPAN</v>
          </cell>
          <cell r="AL31">
            <v>46186</v>
          </cell>
          <cell r="AM31">
            <v>46270</v>
          </cell>
          <cell r="AT31">
            <v>120000</v>
          </cell>
          <cell r="AY31">
            <v>0</v>
          </cell>
          <cell r="BN31">
            <v>0</v>
          </cell>
          <cell r="BO31">
            <v>0</v>
          </cell>
        </row>
        <row r="32">
          <cell r="C32" t="str">
            <v>N/A</v>
          </cell>
          <cell r="D32" t="str">
            <v>AT-DGODU-ADS-010-S-026-26</v>
          </cell>
          <cell r="N32" t="str">
            <v>25</v>
          </cell>
          <cell r="AD32" t="str">
            <v>ADS</v>
          </cell>
          <cell r="AJ32" t="str">
            <v>SUPERVISIÓN Y CONSTRUCCIÓN REY DAVSA, S.A. DE C.V.</v>
          </cell>
          <cell r="AK32" t="str">
            <v>SUPERVISIÓN PARA EL MEJORAMIENTO DE LA INFRAESTRUCTURA DISTRIBUCIÓN DE AGUA POTABLE EN LA COLONIA NARCISO
MENDOZA SÚPER MANZANA 3, DENTRO DEL PERÍMETRO DE LA ALCALDÍA TLALPAN Y SUPERVISIÓN PARA EL MEJORAMIENTO
DE LA INFRAESTRUCTURA HIDRÁULICA Y DISTRIBUCIÓN DE AGUA POTABLE EN LAS COLONIAS TECORRAL, LA JOYITAY
PUEBLO DE SAN MIGUEL TOPILEJO. DENTRO DEL PERÍMETRO DE LA ALCALDÍA TLALPAN</v>
          </cell>
          <cell r="AL32">
            <v>46187</v>
          </cell>
          <cell r="AM32">
            <v>46300</v>
          </cell>
          <cell r="AT32">
            <v>160000.00450000001</v>
          </cell>
          <cell r="AY32">
            <v>0</v>
          </cell>
          <cell r="BN32">
            <v>0</v>
          </cell>
          <cell r="BO32">
            <v>0</v>
          </cell>
        </row>
        <row r="33">
          <cell r="C33" t="str">
            <v>N/A</v>
          </cell>
          <cell r="D33" t="str">
            <v>AT-DGODU-ADS-010-S-026-26</v>
          </cell>
          <cell r="N33" t="str">
            <v>25</v>
          </cell>
          <cell r="AD33" t="str">
            <v>ADS</v>
          </cell>
          <cell r="AJ33" t="str">
            <v>SUPERVISIÓN Y CONSTRUCCIÓN REY DAVSA, S.A. DE C.V.</v>
          </cell>
          <cell r="AK33" t="str">
            <v>SUPERVISIÓN PARA EL MEJORAMIENTO DE LA INFRAESTRUCTURA DISTRIBUCIÓN DE AGUA POTABLE EN LA COLONIA NARCISO
MENDOZA SÚPER MANZANA 3, DENTRO DEL PERÍMETRO DE LA ALCALDÍA TLALPAN Y SUPERVISIÓN PARA EL MEJORAMIENTO
DE LA INFRAESTRUCTURA HIDRÁULICA Y DISTRIBUCIÓN DE AGUA POTABLE EN LAS COLONIAS TECORRAL, LA JOYITAY
PUEBLO DE SAN MIGUEL TOPILEJO. DENTRO DEL PERÍMETRO DE LA ALCALDÍA TLALPAN</v>
          </cell>
          <cell r="AL33">
            <v>46187</v>
          </cell>
          <cell r="AM33">
            <v>46300</v>
          </cell>
          <cell r="AT33">
            <v>120000</v>
          </cell>
          <cell r="AY33">
            <v>0</v>
          </cell>
          <cell r="BN33">
            <v>0</v>
          </cell>
          <cell r="BO33">
            <v>0</v>
          </cell>
        </row>
        <row r="36">
          <cell r="C36" t="str">
            <v>N/A</v>
          </cell>
          <cell r="D36" t="str">
            <v>AT-DGODU-ADS-013-S-029-26</v>
          </cell>
          <cell r="N36" t="str">
            <v>25</v>
          </cell>
          <cell r="AD36" t="str">
            <v>ADS</v>
          </cell>
          <cell r="AJ36" t="str">
            <v>FYA PROYECTOS Y COORDINACIÓN INTEGRAL, S.A. DE C.V.</v>
          </cell>
          <cell r="AK36" t="str">
            <v xml:space="preserve">SUPERVISIÓN PARA REALIZAR TRABAJOS DE MEJORAMIENTO A LA INFRAESTRUCTURA DE DRENAJE EN LA COLONIA MESA
LOS HORNOS DENTRO DEL PERÍMETRO DE LA ALCALDÍA DE TLALPAN
</v>
          </cell>
          <cell r="AL36">
            <v>46187</v>
          </cell>
          <cell r="AM36">
            <v>46256</v>
          </cell>
          <cell r="AT36">
            <v>34800</v>
          </cell>
          <cell r="AY36">
            <v>0</v>
          </cell>
          <cell r="BN36">
            <v>0</v>
          </cell>
          <cell r="BO36">
            <v>0</v>
          </cell>
        </row>
        <row r="37">
          <cell r="C37" t="str">
            <v>007/2026</v>
          </cell>
          <cell r="D37" t="str">
            <v>AT-DGODU-ADEX-007-OB-030-26</v>
          </cell>
          <cell r="N37" t="str">
            <v>25</v>
          </cell>
          <cell r="AD37" t="str">
            <v>ADEX</v>
          </cell>
          <cell r="AJ37" t="str">
            <v>FG ARQUITECTOS CONSTRUCTORES, S.A. DE C.V.</v>
          </cell>
          <cell r="AK37" t="str">
            <v>SEGUNDA ETAPA DE LA REHABILITACIÓN DE ESPACIO PARA LA INSTALACIÓN DEL CENTRO INTEGRADOR DE DESARROLLO
ORIENTADO A EJECUTAR ACCIONES SOCIALES BÁSICAS DE ATENCIÓN INMEDIATA "TERRITORIAL VITO ALESSIO", DENTRO DEL
PERÍMETRO DE LA ALCALDÍA TLALPAN</v>
          </cell>
          <cell r="AL37">
            <v>46189</v>
          </cell>
          <cell r="AM37">
            <v>46278</v>
          </cell>
          <cell r="AT37">
            <v>3167485.8200000003</v>
          </cell>
          <cell r="AY37">
            <v>0</v>
          </cell>
          <cell r="BN37">
            <v>0</v>
          </cell>
          <cell r="BO37">
            <v>0</v>
          </cell>
        </row>
        <row r="38">
          <cell r="C38" t="str">
            <v>008/2026</v>
          </cell>
          <cell r="D38" t="str">
            <v>AT-DGODU-ADEX-008-OB-031-26</v>
          </cell>
          <cell r="N38" t="str">
            <v>25</v>
          </cell>
          <cell r="AD38" t="str">
            <v>ADEX</v>
          </cell>
          <cell r="AJ38" t="str">
            <v xml:space="preserve">ARCH EFFECT, S.A. DE C.V.
</v>
          </cell>
          <cell r="AK38" t="str">
            <v xml:space="preserve">SEGUNDA ETAPA DE REHABILITACIÓN DEL DEPORTIVO 20 DE NOVIEMBRE EN EL PUEBLO DE SAN MIGUEL AJUSCO, DENTRO
DEL PERÍMETRO DE LA ALCALDÍA TLALPAN
</v>
          </cell>
          <cell r="AL38">
            <v>46189</v>
          </cell>
          <cell r="AM38">
            <v>46279</v>
          </cell>
          <cell r="AT38">
            <v>1100000</v>
          </cell>
          <cell r="AY38">
            <v>0</v>
          </cell>
          <cell r="BN38">
            <v>0</v>
          </cell>
          <cell r="BO38">
            <v>0</v>
          </cell>
        </row>
        <row r="39">
          <cell r="D39" t="str">
            <v>AT-DGODU-ADS-014-S-032-26</v>
          </cell>
          <cell r="N39" t="str">
            <v>25</v>
          </cell>
          <cell r="AD39" t="str">
            <v>ADS</v>
          </cell>
          <cell r="AJ39" t="str">
            <v>SUPERVISIÓN Y CONSTRUCCIÓN REY DAVSA, S.A. DE C.V.</v>
          </cell>
          <cell r="AK39" t="str">
            <v>SUPERVISIÓN PARA LOS TRABAJOS DE REHABILITACIÓN DE 4 CENTROS COMUNITARIOS, DENTRO DEL PERÍMETRO DE LA
ALCALDÍA TLALPAN</v>
          </cell>
          <cell r="AL39">
            <v>46191</v>
          </cell>
          <cell r="AM39">
            <v>46290</v>
          </cell>
          <cell r="AT39">
            <v>640000</v>
          </cell>
          <cell r="AY39">
            <v>0</v>
          </cell>
          <cell r="BN39">
            <v>0</v>
          </cell>
          <cell r="BO39">
            <v>0</v>
          </cell>
        </row>
        <row r="40">
          <cell r="D40" t="str">
            <v xml:space="preserve">AT-DGODU-ADS-016-S-033-26
</v>
          </cell>
          <cell r="N40" t="str">
            <v>25</v>
          </cell>
          <cell r="AD40" t="str">
            <v>ADS</v>
          </cell>
          <cell r="AJ40" t="str">
            <v>ADALBERTO FLORES MURGA</v>
          </cell>
          <cell r="AK40" t="str">
            <v xml:space="preserve">SUPERVISIÓN PARA EL REENCARPETADO EN LAS CALLES SECUNDARIAS DEL AJUSCO MEDIO DE LA ALCALDÍA TLALPAN ZONA
ALTA (PRIMER ETAPА)
</v>
          </cell>
          <cell r="AL40">
            <v>46191</v>
          </cell>
          <cell r="AM40">
            <v>46290</v>
          </cell>
          <cell r="AT40">
            <v>693680</v>
          </cell>
          <cell r="AY40">
            <v>0</v>
          </cell>
          <cell r="BN40">
            <v>0</v>
          </cell>
          <cell r="BO40">
            <v>0</v>
          </cell>
        </row>
        <row r="41">
          <cell r="D41" t="str">
            <v>AT-DGODU-ADS-017-S-034-26</v>
          </cell>
          <cell r="N41" t="str">
            <v>25</v>
          </cell>
          <cell r="AD41" t="str">
            <v>ADS</v>
          </cell>
          <cell r="AJ41" t="str">
            <v xml:space="preserve">COORDINACIÓN DE PROYECTOS ERARK, S.A. DE C.V.
</v>
          </cell>
          <cell r="AK41" t="str">
            <v>DISEÑO CONCEPTUAL DE FACHADAS DE CENTROS COMUNITARIOS DE LA ALCALDÍA TLALPAN</v>
          </cell>
          <cell r="AL41">
            <v>46190</v>
          </cell>
          <cell r="AM41">
            <v>46234</v>
          </cell>
          <cell r="AT41">
            <v>693680</v>
          </cell>
          <cell r="AY41">
            <v>0</v>
          </cell>
          <cell r="BN41">
            <v>0</v>
          </cell>
          <cell r="BO41">
            <v>0</v>
          </cell>
        </row>
        <row r="42">
          <cell r="D42" t="str">
            <v>AT-DGODU-LPN-009-OB-035-26</v>
          </cell>
          <cell r="N42" t="str">
            <v>25</v>
          </cell>
          <cell r="AD42" t="str">
            <v>LPN</v>
          </cell>
          <cell r="AJ42" t="str">
            <v xml:space="preserve">AUREA SELENE ESPINOSA AVENDAÑO
</v>
          </cell>
          <cell r="AK42" t="str">
            <v xml:space="preserve">TRABAJOS DE REHABILITACIÓN Y MEJORAMIENTO DEL MERCADO DE SAN NICOLÁS TOTOLAPAN, DENTRO DEL PERÍMETRO DE
LA ALCALDÍA TLALPAN
</v>
          </cell>
          <cell r="AL42">
            <v>46191</v>
          </cell>
          <cell r="AM42">
            <v>46280</v>
          </cell>
          <cell r="AT42">
            <v>959999.01</v>
          </cell>
          <cell r="AY42">
            <v>0</v>
          </cell>
          <cell r="BN42">
            <v>0</v>
          </cell>
          <cell r="BO42">
            <v>0</v>
          </cell>
        </row>
        <row r="43">
          <cell r="D43" t="str">
            <v>AT-DGODU-LPN-010-OB-036-26</v>
          </cell>
          <cell r="N43" t="str">
            <v>25</v>
          </cell>
          <cell r="AD43" t="str">
            <v>LPN</v>
          </cell>
          <cell r="AJ43" t="str">
            <v xml:space="preserve">AUREA SELENE ESPINOSA AVENDAÑO
</v>
          </cell>
          <cell r="AK43" t="str">
            <v>CONSTRUCCIÓN DE BARDA PERIMETRAL EN EL PANTEÓN DEL PUEBLO SAN MIGUEL TOPILEJO, DENTRO DEL PERÍMETRO DE
LA ALCALDÍA TLALPAN</v>
          </cell>
          <cell r="AL43">
            <v>46191</v>
          </cell>
          <cell r="AM43">
            <v>46281</v>
          </cell>
          <cell r="AT43">
            <v>19203952.16</v>
          </cell>
          <cell r="AY43">
            <v>0</v>
          </cell>
          <cell r="BN43">
            <v>0</v>
          </cell>
          <cell r="BO43">
            <v>0</v>
          </cell>
        </row>
        <row r="44">
          <cell r="D44" t="str">
            <v>AT-DGODU-LPN-011-OB-037-26</v>
          </cell>
          <cell r="N44" t="str">
            <v>25</v>
          </cell>
          <cell r="AD44" t="str">
            <v>LPN</v>
          </cell>
          <cell r="AJ44" t="str">
            <v xml:space="preserve">AUREA SELENE ESPINOSA AVENDAÑO
</v>
          </cell>
          <cell r="AK44" t="str">
            <v>SEGUNDA ETAPA DEL MEJORAMIENTO DE LA INFRAESTRUCTURA EDUCATIVA, EN LA ESCUELA PRIMARIA PROFESOR CECILIO
MIJARES POBLANO, DENTRO DEL PERÍMETRO DE LA ALCALDÍA TLALPAN</v>
          </cell>
          <cell r="AL44">
            <v>46191</v>
          </cell>
          <cell r="AM44">
            <v>46235</v>
          </cell>
          <cell r="AT44">
            <v>799996.25</v>
          </cell>
          <cell r="AY44">
            <v>0</v>
          </cell>
          <cell r="BN44">
            <v>0</v>
          </cell>
          <cell r="BO44">
            <v>0</v>
          </cell>
        </row>
        <row r="45">
          <cell r="D45" t="str">
            <v>AT-DGODU-LPN-012-OB-038-26</v>
          </cell>
          <cell r="N45" t="str">
            <v>25</v>
          </cell>
          <cell r="AD45" t="str">
            <v>LPN</v>
          </cell>
          <cell r="AJ45" t="str">
            <v xml:space="preserve">HILARIO RAMÍREZ MORENO
</v>
          </cell>
          <cell r="AK45" t="str">
            <v xml:space="preserve">TRABAJOS DE CONSTRUCCIÓN DE REJILLAS DE CAPTACIÓN DE AGUA Y PAVIMENTACIÓN EN CALLE TEJOCOTES EN EL PUEBLO
DE SAN MIGUEL TOPILEJO, DENTRO DEL PERÍMETRO DE LA ALCALDÍA TLALPAN
</v>
          </cell>
          <cell r="AL45">
            <v>46191</v>
          </cell>
          <cell r="AM45">
            <v>46265</v>
          </cell>
          <cell r="AT45">
            <v>3227307.69</v>
          </cell>
          <cell r="AY45">
            <v>0</v>
          </cell>
          <cell r="BN45">
            <v>0</v>
          </cell>
          <cell r="BO45">
            <v>0</v>
          </cell>
        </row>
        <row r="46">
          <cell r="D46" t="str">
            <v xml:space="preserve">AT-DGODU-LPN-013-OB-039-26
</v>
          </cell>
          <cell r="N46" t="str">
            <v>25</v>
          </cell>
          <cell r="AD46" t="str">
            <v>LPN</v>
          </cell>
          <cell r="AJ46" t="str">
            <v xml:space="preserve">CONSTRUCTORA GROPIUSCDMX, S.A. DE C.V.
</v>
          </cell>
          <cell r="AK46" t="str">
            <v xml:space="preserve">MEJORAMIENTO DE LA INFRAESTRUCTURA DISTRIBUCIÓN DE AGUA POTABLE EN LA COLONIA NARCISO MENDOZA, SUPER
MANZANA 3, DENTRO DEL PERÍMETRO DE LA ALCALDÍA TLALPAN
</v>
          </cell>
          <cell r="AL46">
            <v>46192</v>
          </cell>
          <cell r="AM46">
            <v>46293</v>
          </cell>
          <cell r="AT46">
            <v>2877716.84</v>
          </cell>
          <cell r="AY46">
            <v>0</v>
          </cell>
          <cell r="BN46">
            <v>0</v>
          </cell>
          <cell r="BO46">
            <v>0</v>
          </cell>
        </row>
        <row r="47">
          <cell r="D47" t="str">
            <v>AT-DGODU-LPN-015-OB-040-26</v>
          </cell>
          <cell r="N47" t="str">
            <v>25</v>
          </cell>
          <cell r="AD47" t="str">
            <v>LPN</v>
          </cell>
          <cell r="AJ47" t="str">
            <v>MAG INGENIEROS CIVILES, S.A. DE C.V.</v>
          </cell>
          <cell r="AK47" t="str">
            <v>TRABAJOS DE REHABILITACIÓN DE 2 BIBLIOTECAS PÚBLICAS, BOSQUES Y VALENTÍN GÓMEZ FARÍAS, DENTRO DEL PERÍMETRO
DE LA ALCALDÍA TLALPAN</v>
          </cell>
          <cell r="AL47">
            <v>46192</v>
          </cell>
          <cell r="AM47">
            <v>46281</v>
          </cell>
          <cell r="AT47">
            <v>5759748</v>
          </cell>
          <cell r="AY47">
            <v>0</v>
          </cell>
          <cell r="BN47">
            <v>0</v>
          </cell>
          <cell r="BO47">
            <v>0</v>
          </cell>
        </row>
        <row r="49">
          <cell r="D49" t="str">
            <v>AT-DGODU-LPN-017-OB-042-26</v>
          </cell>
          <cell r="N49" t="str">
            <v>25</v>
          </cell>
          <cell r="AD49" t="str">
            <v>LPN</v>
          </cell>
          <cell r="AJ49" t="str">
            <v>GRUPO ARDIVETT, S.A. DE C.V.</v>
          </cell>
          <cell r="AK49" t="str">
            <v xml:space="preserve">REALIZAR TRABAJOS DE MEJORAMIENTO A LA INFRAESTRUCTURA DE DRENAJE EN LA COLONIA MESA LOS HORNOS, DENTRO
DEL PERÍMETRO DE LA ALCALDÍA TLALPAN
</v>
          </cell>
          <cell r="AL49">
            <v>46192</v>
          </cell>
          <cell r="AM49">
            <v>46251</v>
          </cell>
          <cell r="AT49">
            <v>835172.51</v>
          </cell>
          <cell r="AY49">
            <v>0</v>
          </cell>
          <cell r="BN49">
            <v>0</v>
          </cell>
          <cell r="BO49">
            <v>0</v>
          </cell>
        </row>
        <row r="50">
          <cell r="D50" t="str">
            <v>AT-DGODU-LPN-018-OB-043-26</v>
          </cell>
          <cell r="N50" t="str">
            <v>25</v>
          </cell>
          <cell r="AD50" t="str">
            <v>LPN</v>
          </cell>
          <cell r="AJ50" t="str">
            <v>TERALAND, S.A. DE C.V.</v>
          </cell>
          <cell r="AK50" t="str">
            <v>TRABAJOS DE REHABILITACIÓN DE 4 CENTROS COMUNITARIOS, DENTRO DEL PERÍMETRO DE LA ALCALDÍA TLALPAN</v>
          </cell>
          <cell r="AL50">
            <v>46196</v>
          </cell>
          <cell r="AM50">
            <v>46285</v>
          </cell>
          <cell r="AT50">
            <v>15356685.439999999</v>
          </cell>
          <cell r="AY50">
            <v>0</v>
          </cell>
          <cell r="BN50">
            <v>0</v>
          </cell>
          <cell r="BO50">
            <v>0</v>
          </cell>
        </row>
        <row r="51">
          <cell r="D51" t="str">
            <v>AT-DGODU-LPN-019-OB-044-26</v>
          </cell>
          <cell r="N51" t="str">
            <v>25</v>
          </cell>
          <cell r="AD51" t="str">
            <v>LPN</v>
          </cell>
          <cell r="AJ51" t="str">
            <v>GCM BIENES Y RAÍCES, S.A. DE C.V.</v>
          </cell>
          <cell r="AK51" t="str">
            <v>MEJORAMIENTO DE LA INFRAESTRUCTURA HIDRÁULICA Y DISTRIBUCIÓN DE AGUA POTABLEN EN LAS COLONIAS TECORRAL,
LA JOYITA Y PUEBLO DE SAN MIGUEL TOPILEJO DENTRO DEL PERÍMETRO DE LA ALCALDÍA TLALPAN</v>
          </cell>
          <cell r="AL51">
            <v>46196</v>
          </cell>
          <cell r="AM51">
            <v>46203</v>
          </cell>
          <cell r="AT51">
            <v>3839945.83</v>
          </cell>
          <cell r="AY51">
            <v>0</v>
          </cell>
          <cell r="BN51">
            <v>0</v>
          </cell>
          <cell r="BO51">
            <v>0</v>
          </cell>
        </row>
        <row r="54">
          <cell r="D54" t="str">
            <v>AT-DGODU-LPN-021-OB-047-26</v>
          </cell>
          <cell r="N54" t="str">
            <v>25</v>
          </cell>
          <cell r="AD54" t="str">
            <v>LPN</v>
          </cell>
          <cell r="AJ54" t="str">
            <v>ALIANZA COMERCIALIZACIÓN Y CONSTRUCCIONES, S.A. DE C.V.</v>
          </cell>
          <cell r="AK54" t="str">
            <v xml:space="preserve">REENCARPETADO EN CALLES SECUNDARIAS DEL AJUSCO MEDIO DE LA ALCALDÍA TLALPAN ZONA ALTA. (PRIMER ETAPA)
</v>
          </cell>
          <cell r="AL54">
            <v>46198</v>
          </cell>
          <cell r="AM54">
            <v>46287</v>
          </cell>
          <cell r="AT54">
            <v>19981702.07</v>
          </cell>
          <cell r="AY54">
            <v>0</v>
          </cell>
          <cell r="BN54">
            <v>0</v>
          </cell>
          <cell r="BO54">
            <v>0</v>
          </cell>
        </row>
        <row r="55">
          <cell r="D55" t="str">
            <v>AT-DGODU-ADEX-009-OB-048-26</v>
          </cell>
          <cell r="N55" t="str">
            <v>11</v>
          </cell>
          <cell r="AD55" t="str">
            <v>ADEX</v>
          </cell>
          <cell r="AJ55" t="str">
            <v>CONSTRUCTORA GROPIUSCDMX, S.A. DE C.V.</v>
          </cell>
          <cell r="AK55" t="str">
            <v>COLOACACIÓN DE TECHUMBRE EN ESCUELA SECUNDARIA DIURNA NO. 29, "DON MIGUEL HIDALGO Y COSTILLA" (FIMAS) DENTRO DEL PERÍMETRO DE LA ALCALDÍA TLALPAN</v>
          </cell>
          <cell r="AL55">
            <v>46204</v>
          </cell>
          <cell r="AM55">
            <v>46263</v>
          </cell>
          <cell r="AT55">
            <v>1600000.0048999998</v>
          </cell>
          <cell r="AY55">
            <v>0</v>
          </cell>
          <cell r="BN55">
            <v>0</v>
          </cell>
          <cell r="BO55">
            <v>0</v>
          </cell>
        </row>
        <row r="56">
          <cell r="D56" t="str">
            <v>AT-DGODU-ADS-020-S-050-26</v>
          </cell>
          <cell r="N56" t="str">
            <v>11</v>
          </cell>
          <cell r="AD56" t="str">
            <v>ADS</v>
          </cell>
          <cell r="AJ56" t="str">
            <v>DIDYMOI, S.A. DE C.V.</v>
          </cell>
          <cell r="AK56" t="str">
            <v>SUPERVISIÓN PARA LA REHABILITACIÓN Y MANTENIMIENTO DEL MERCADO PÚBLICO VILLA COAPA (FIMAS), EN LA ALCALDÍA TLALPAN</v>
          </cell>
          <cell r="AL56">
            <v>46202</v>
          </cell>
          <cell r="AM56">
            <v>46300</v>
          </cell>
          <cell r="AT56">
            <v>160000.0049</v>
          </cell>
          <cell r="AY56">
            <v>0</v>
          </cell>
          <cell r="BN56">
            <v>0</v>
          </cell>
          <cell r="BO56">
            <v>0</v>
          </cell>
        </row>
        <row r="57">
          <cell r="D57" t="str">
            <v>AT-DGODU-ADS-021-S-051-26</v>
          </cell>
          <cell r="N57" t="str">
            <v>11</v>
          </cell>
          <cell r="AD57" t="str">
            <v>ADS</v>
          </cell>
          <cell r="AJ57" t="str">
            <v>BALC INGENIERÍA, S.A. DE C.V.</v>
          </cell>
          <cell r="AK57" t="str">
            <v>SUPERVISIÓN PARA LA REHABILITACIÓN DEL SISTEMA DE DRENAJE Y ALCANTARILLADO (DRENAJE, REJILLAS PLUVIALES, RESUMIDEROS) (FIMAS), DENTRO  DE LA ALCALDÍA DE TLALPAN MEJORAMIENTO DE LA INFRAESTRUCTURA DE DRENAJE, EN LA COLONIA: JUVENTUD UNIDA, RESUMIDERO EN PEDREGAL DE SANTA ÚRSULA XITLA, REJILLAS DE CAPTACIÓN DE AGUA EN PARAJE 38.</v>
          </cell>
          <cell r="AL57">
            <v>46202</v>
          </cell>
          <cell r="AM57">
            <v>46304</v>
          </cell>
          <cell r="AT57">
            <v>200000</v>
          </cell>
          <cell r="AY57">
            <v>0</v>
          </cell>
          <cell r="BN57">
            <v>0</v>
          </cell>
          <cell r="BO57">
            <v>0</v>
          </cell>
        </row>
        <row r="59">
          <cell r="D59" t="str">
            <v>AT-DGODU-ADEX-009-S-053-26</v>
          </cell>
          <cell r="N59" t="str">
            <v>11</v>
          </cell>
          <cell r="AD59" t="str">
            <v>ADEX</v>
          </cell>
          <cell r="AJ59" t="str">
            <v>DOLORES SAGRERO MUNGUIA</v>
          </cell>
          <cell r="AK59" t="str">
            <v>SUPERVISIÓN PARA LA COLOCACIÓN DE TECHUMBRE EN ESCUELA SECUNDIARIA DIURNA NO. 29 "DON MIGUEL HIDALGO Y COSTILLA" (FIMAS), DENTRO DEL PERIMETRO DE LA ALCALDÍA TLALPAN</v>
          </cell>
          <cell r="AL59">
            <v>46204</v>
          </cell>
          <cell r="AM59">
            <v>46263</v>
          </cell>
          <cell r="AT59">
            <v>64000.0049</v>
          </cell>
          <cell r="AY59">
            <v>0</v>
          </cell>
          <cell r="BN59">
            <v>0</v>
          </cell>
          <cell r="BO59">
            <v>0</v>
          </cell>
        </row>
        <row r="61">
          <cell r="D61" t="str">
            <v>AT-DGODU-ADS-025-S-055-26</v>
          </cell>
          <cell r="N61" t="str">
            <v>11</v>
          </cell>
          <cell r="AD61" t="str">
            <v>ADS</v>
          </cell>
          <cell r="AJ61" t="str">
            <v>BALC INGENIERÍA, S.A. DE C.V.</v>
          </cell>
          <cell r="AK61" t="str">
            <v>SUPERVISIÓN PARA EL MEJORAMIENTO DE LA INFRAESTRUCTURA DE AGUA POTABLE (FIMAS) EN LAS COLONIA:MIGUEL HIDALGO 2DA Y 4TA SECCIÓN, PUEBLO DE SANTO TOMÁS AJUSCO, PUEBLO DE SAN MIGUEL AJUSCO DENTRO DEL PERIMETRO DE LA ALCALDÍA TLALPAN</v>
          </cell>
          <cell r="AL61">
            <v>46202</v>
          </cell>
          <cell r="AM61">
            <v>46313</v>
          </cell>
          <cell r="AT61">
            <v>260000</v>
          </cell>
          <cell r="AY61">
            <v>0</v>
          </cell>
          <cell r="BN61">
            <v>0</v>
          </cell>
          <cell r="BO61">
            <v>0</v>
          </cell>
        </row>
        <row r="62">
          <cell r="D62" t="str">
            <v>AT-DGODU-ADS-026-S-056-26</v>
          </cell>
          <cell r="N62" t="str">
            <v>11</v>
          </cell>
          <cell r="AD62" t="str">
            <v>ADS</v>
          </cell>
          <cell r="AJ62" t="str">
            <v>DIDYMOI, S.A. DE C.V.</v>
          </cell>
          <cell r="AK62" t="str">
            <v>SUPERVISIÓN PARA EL MEJORAMIENTO DE LA RED DE AGUA POTABLE (FIMES) EN LA COLONIA: SAN JUAN TEPEXIMILPA DENTRO DEL PERIMETRO DE LA ALCALDÍA TLALPAN</v>
          </cell>
          <cell r="AL62">
            <v>46202</v>
          </cell>
          <cell r="AM62">
            <v>46312</v>
          </cell>
          <cell r="AT62">
            <v>148000</v>
          </cell>
          <cell r="AY62">
            <v>0</v>
          </cell>
          <cell r="BN62">
            <v>0</v>
          </cell>
          <cell r="BO62">
            <v>0</v>
          </cell>
        </row>
        <row r="63">
          <cell r="D63" t="str">
            <v>AT-DGODU-ADS-028-S-057-26</v>
          </cell>
          <cell r="N63" t="str">
            <v>11</v>
          </cell>
          <cell r="AD63" t="str">
            <v>ADS</v>
          </cell>
          <cell r="AJ63" t="str">
            <v>FYA PROYECTOS Y COORDINACIÓN INTEGRAL, S.A. DE C.V.</v>
          </cell>
          <cell r="AK63" t="str">
            <v>SUPERVISIÓN PARA LA REHABILITACIÓN Y MANTENIMIENTO DE INMUEBLES PÚBLICOS: CAMPAMENTO DE PARQUES Y JARDINES, ASÍ COMO DE SERVICIOS BÁSICOS DE RECOLECCIÓN Y ATENCIÓN AL DESARROLLO INFANTIL XILOTL DEL ALCALDÍA TLALPAN (FIMAS), DENTRO DEL PERIMETRO DE LA ALCALDÍA TLALPAN.</v>
          </cell>
          <cell r="AL63">
            <v>46202</v>
          </cell>
          <cell r="AM63">
            <v>46304</v>
          </cell>
          <cell r="AT63">
            <v>99999.99500000001</v>
          </cell>
          <cell r="AY63">
            <v>0</v>
          </cell>
          <cell r="BN63">
            <v>0</v>
          </cell>
          <cell r="BO63">
            <v>0</v>
          </cell>
        </row>
        <row r="64">
          <cell r="D64" t="str">
            <v>AT-DGODU-ADS-028-S-057-26</v>
          </cell>
          <cell r="N64" t="str">
            <v>11</v>
          </cell>
          <cell r="AD64" t="str">
            <v>ADS</v>
          </cell>
          <cell r="AJ64" t="str">
            <v>FYA PROYECTOS Y COORDINACIÓN INTEGRAL, S.A. DE C.V.</v>
          </cell>
          <cell r="AK64" t="str">
            <v>SUPERVISIÓN PARA LA REHABILITACIÓN Y MANTENIMIENTO DE INMUEBLES PÚBLICOS: CAMPAMENTO DE PARQUES Y JARDINES, ASÍ COMO DE SERVICIOS BÁSICOS DE RECOLECCIÓN Y ATENCIÓN AL DESARROLLO INFANTIL XILOTL DEL ALCALDÍA TLALPAN (FIMAS), DENTRO DEL PERIMETRO DE LA ALCALDÍA TLALPAN.</v>
          </cell>
          <cell r="AL64">
            <v>46202</v>
          </cell>
          <cell r="AM64">
            <v>46304</v>
          </cell>
          <cell r="AT64">
            <v>80000</v>
          </cell>
          <cell r="AY64">
            <v>0</v>
          </cell>
          <cell r="BN64">
            <v>0</v>
          </cell>
          <cell r="BO64">
            <v>0</v>
          </cell>
        </row>
        <row r="65">
          <cell r="D65" t="str">
            <v>AT-DGODU-ADS-033-S-058-26</v>
          </cell>
          <cell r="N65" t="str">
            <v>11</v>
          </cell>
          <cell r="AD65" t="str">
            <v>ADS</v>
          </cell>
          <cell r="AJ65" t="str">
            <v>FYA PROYECTOS Y COORDINACIÓN INTEGRAL, S.A. DE C.V.</v>
          </cell>
          <cell r="AK65" t="str">
            <v>SUPERVISIÓN PARA LA REHABILITACIÓN DEL SISTEMA DE DRENAJE Y ALCANTARILLADO (DRENAJE, REJILLAS PLUVIALES, RESUMIDEROS) (FIMAS) DENTRO DEL PERIMETRO DE LA ALCALDÍA TLALPAN. MEJORAMIENTO DE LA INFRA ESTRUCTURA DE DRENAJE EN LAS COLNIAS: MIGUEL HIDALGO XOCHIL</v>
          </cell>
          <cell r="AL65">
            <v>46204</v>
          </cell>
          <cell r="AM65">
            <v>46304</v>
          </cell>
          <cell r="AT65">
            <v>380000</v>
          </cell>
          <cell r="AY65">
            <v>0</v>
          </cell>
          <cell r="BN65">
            <v>0</v>
          </cell>
          <cell r="BO65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Formato III.A"/>
      <sheetName val="Formato III.B"/>
      <sheetName val="Formato III-BIS"/>
      <sheetName val="Formato III.1"/>
      <sheetName val="Formato III.2"/>
      <sheetName val="Formato III.3"/>
      <sheetName val="anexo de obras"/>
      <sheetName val="Sociedades"/>
    </sheetNames>
    <sheetDataSet>
      <sheetData sheetId="0"/>
      <sheetData sheetId="1">
        <row r="325">
          <cell r="XEY325" t="str">
            <v>Capitalizable</v>
          </cell>
        </row>
        <row r="326">
          <cell r="XEY326" t="str">
            <v>Dominio_Público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U136"/>
  <sheetViews>
    <sheetView tabSelected="1" zoomScale="20" zoomScaleNormal="20" zoomScaleSheetLayoutView="20" workbookViewId="0"/>
  </sheetViews>
  <sheetFormatPr baseColWidth="10" defaultRowHeight="15" x14ac:dyDescent="0.25"/>
  <cols>
    <col min="1" max="1" width="20" customWidth="1"/>
    <col min="2" max="2" width="33.140625" customWidth="1"/>
    <col min="3" max="3" width="131.42578125" customWidth="1"/>
    <col min="4" max="4" width="24" customWidth="1"/>
    <col min="5" max="5" width="49.140625" customWidth="1"/>
    <col min="6" max="6" width="100.42578125" customWidth="1"/>
    <col min="7" max="7" width="147" style="1" customWidth="1"/>
    <col min="8" max="8" width="93.140625" customWidth="1"/>
    <col min="9" max="9" width="124.42578125" customWidth="1"/>
    <col min="10" max="10" width="32.5703125" hidden="1" customWidth="1"/>
    <col min="11" max="11" width="78.140625" customWidth="1"/>
    <col min="12" max="12" width="92.5703125" customWidth="1"/>
    <col min="13" max="13" width="75.140625" customWidth="1"/>
    <col min="14" max="14" width="78" customWidth="1"/>
    <col min="15" max="15" width="65.140625" customWidth="1"/>
    <col min="16" max="16" width="68" customWidth="1"/>
    <col min="17" max="17" width="70.85546875" customWidth="1"/>
    <col min="18" max="18" width="53" customWidth="1"/>
    <col min="19" max="19" width="51.5703125" customWidth="1"/>
    <col min="20" max="20" width="54.28515625" customWidth="1"/>
    <col min="21" max="21" width="72" customWidth="1"/>
    <col min="22" max="16384" width="11.42578125" style="138"/>
  </cols>
  <sheetData>
    <row r="7" spans="1:21" ht="52.5" customHeight="1" x14ac:dyDescent="0.25"/>
    <row r="8" spans="1:21" ht="52.5" customHeight="1" x14ac:dyDescent="0.25"/>
    <row r="9" spans="1:21" ht="52.5" customHeight="1" x14ac:dyDescent="0.25"/>
    <row r="10" spans="1:21" s="139" customFormat="1" ht="60" x14ac:dyDescent="0.75">
      <c r="A10" s="4"/>
      <c r="B10" s="2" t="s">
        <v>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s="139" customFormat="1" ht="60" x14ac:dyDescent="0.75">
      <c r="A11" s="4"/>
      <c r="B11" s="2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s="139" customFormat="1" ht="60" x14ac:dyDescent="0.75">
      <c r="A12" s="4"/>
      <c r="B12" s="3"/>
      <c r="C12" s="3"/>
      <c r="D12" s="3"/>
      <c r="E12" s="3"/>
      <c r="F12" s="3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/>
      <c r="U12" s="3"/>
    </row>
    <row r="13" spans="1:21" s="140" customFormat="1" ht="50.25" x14ac:dyDescent="0.7">
      <c r="A13" s="7"/>
      <c r="B13" s="6" t="s">
        <v>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s="140" customFormat="1" ht="50.25" x14ac:dyDescent="0.7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140" customFormat="1" ht="51" thickBot="1" x14ac:dyDescent="0.7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s="140" customFormat="1" ht="51" thickBot="1" x14ac:dyDescent="0.75">
      <c r="A16" s="7"/>
      <c r="B16" s="8" t="s">
        <v>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s="140" customFormat="1" ht="63.75" thickBot="1" x14ac:dyDescent="0.9">
      <c r="A17" s="7"/>
      <c r="B17" s="9" t="s">
        <v>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s="141" customFormat="1" ht="159" customHeight="1" x14ac:dyDescent="0.6">
      <c r="A18" s="10"/>
      <c r="B18" s="11" t="s">
        <v>5</v>
      </c>
      <c r="C18" s="12"/>
      <c r="D18" s="13" t="s">
        <v>6</v>
      </c>
      <c r="E18" s="13" t="s">
        <v>7</v>
      </c>
      <c r="F18" s="13" t="s">
        <v>8</v>
      </c>
      <c r="G18" s="14" t="s">
        <v>9</v>
      </c>
      <c r="H18" s="15" t="s">
        <v>10</v>
      </c>
      <c r="I18" s="16"/>
      <c r="J18" s="13" t="s">
        <v>11</v>
      </c>
      <c r="K18" s="13" t="s">
        <v>12</v>
      </c>
      <c r="L18" s="13" t="s">
        <v>13</v>
      </c>
      <c r="M18" s="15" t="s">
        <v>14</v>
      </c>
      <c r="N18" s="17"/>
      <c r="O18" s="16"/>
      <c r="P18" s="15" t="s">
        <v>15</v>
      </c>
      <c r="Q18" s="16"/>
      <c r="R18" s="13" t="s">
        <v>16</v>
      </c>
      <c r="S18" s="15" t="s">
        <v>17</v>
      </c>
      <c r="T18" s="16"/>
      <c r="U18" s="18" t="s">
        <v>18</v>
      </c>
    </row>
    <row r="19" spans="1:21" s="141" customFormat="1" ht="204" customHeight="1" thickBot="1" x14ac:dyDescent="0.65">
      <c r="A19" s="10"/>
      <c r="B19" s="19" t="s">
        <v>19</v>
      </c>
      <c r="C19" s="20" t="s">
        <v>20</v>
      </c>
      <c r="D19" s="21"/>
      <c r="E19" s="21"/>
      <c r="F19" s="21"/>
      <c r="G19" s="22"/>
      <c r="H19" s="23" t="s">
        <v>21</v>
      </c>
      <c r="I19" s="23" t="s">
        <v>22</v>
      </c>
      <c r="J19" s="21"/>
      <c r="K19" s="21"/>
      <c r="L19" s="21"/>
      <c r="M19" s="23" t="s">
        <v>21</v>
      </c>
      <c r="N19" s="23" t="s">
        <v>22</v>
      </c>
      <c r="O19" s="23" t="s">
        <v>23</v>
      </c>
      <c r="P19" s="23" t="s">
        <v>24</v>
      </c>
      <c r="Q19" s="23" t="s">
        <v>25</v>
      </c>
      <c r="R19" s="21"/>
      <c r="S19" s="23" t="s">
        <v>26</v>
      </c>
      <c r="T19" s="23" t="s">
        <v>27</v>
      </c>
      <c r="U19" s="24"/>
    </row>
    <row r="20" spans="1:21" s="142" customFormat="1" ht="54" customHeight="1" thickBot="1" x14ac:dyDescent="0.75">
      <c r="A20" s="25"/>
      <c r="B20" s="26"/>
      <c r="C20" s="27"/>
      <c r="D20" s="28"/>
      <c r="E20" s="28"/>
      <c r="F20" s="28"/>
      <c r="G20" s="29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30"/>
    </row>
    <row r="21" spans="1:21" s="41" customFormat="1" ht="405.75" thickBot="1" x14ac:dyDescent="0.6">
      <c r="A21" s="31" t="s">
        <v>28</v>
      </c>
      <c r="B21" s="32" t="str">
        <f>'[1]Base de datos 2026'!C6</f>
        <v>S/N</v>
      </c>
      <c r="C21" s="32" t="str">
        <f>'[1]Base de datos 2026'!D6</f>
        <v>AT-DGODU-ADS-001-S-001-26</v>
      </c>
      <c r="D21" s="33" t="str">
        <f>'[1]Base de datos 2026'!N6</f>
        <v>15</v>
      </c>
      <c r="E21" s="32" t="str">
        <f>'[1]Base de datos 2026'!AD6</f>
        <v>ADS</v>
      </c>
      <c r="F21" s="34" t="str">
        <f>'[1]Base de datos 2026'!AJ6</f>
        <v xml:space="preserve">FRIMAR TECNOLOGÍA EN CONSTRUCCIÓN, S.A. DE C.V. </v>
      </c>
      <c r="G21" s="35" t="str">
        <f>'[1]Base de datos 2026'!AK6</f>
        <v>SUPERVISION PARA LOS TRABAJOS DE REHABILITACIÓN, MANTENIMIENTO DE LA RED SECUNDARIA DE DRENAJE Y VIALIDADES SECUNDARIAS EN LA COLONIA EL DIVISADERO, EN EL PUEBLO DE SAN MIGUEL TOPILEJO, EN EL PUEBLO DE SAN ANDRES TOTOLTEPEC Y LA COLONIA LA PALMA EN LA ALCALDÍA TLALPAN,</v>
      </c>
      <c r="H21" s="35">
        <f>'[1]Base de datos 2026'!AL6</f>
        <v>46063</v>
      </c>
      <c r="I21" s="35">
        <f>'[1]Base de datos 2026'!AM6</f>
        <v>46162</v>
      </c>
      <c r="J21" s="36">
        <v>1</v>
      </c>
      <c r="K21" s="36">
        <f>'[1]Base de datos 2026'!AT6</f>
        <v>397677.66000000003</v>
      </c>
      <c r="L21" s="36">
        <f>K21+O21</f>
        <v>397677.66000000003</v>
      </c>
      <c r="M21" s="36"/>
      <c r="N21" s="36"/>
      <c r="O21" s="36">
        <f>'[1]Base de datos 2026'!AP6</f>
        <v>0</v>
      </c>
      <c r="P21" s="36">
        <f>'[1]Base de datos 2026'!AY6</f>
        <v>0</v>
      </c>
      <c r="Q21" s="37">
        <f>'[1]Base de datos 2026'!BA6</f>
        <v>0</v>
      </c>
      <c r="R21" s="37"/>
      <c r="S21" s="38">
        <f>'[1]Base de datos 2026'!BN6</f>
        <v>0.89999999999999991</v>
      </c>
      <c r="T21" s="39">
        <f>'[1]Base de datos 2026'!BO6</f>
        <v>89.999998994160251</v>
      </c>
      <c r="U21" s="40">
        <f>'[1]Base de datos 2026'!BP6</f>
        <v>0</v>
      </c>
    </row>
    <row r="22" spans="1:21" s="41" customFormat="1" ht="270.75" thickBot="1" x14ac:dyDescent="0.6">
      <c r="A22" s="31" t="s">
        <v>29</v>
      </c>
      <c r="B22" s="32" t="str">
        <f>'[1]Base de datos 2026'!C7</f>
        <v>S/N</v>
      </c>
      <c r="C22" s="32" t="str">
        <f>'[1]Base de datos 2026'!D7</f>
        <v>AT-DGODU-ADS-002-S-002-26</v>
      </c>
      <c r="D22" s="33" t="str">
        <f>'[1]Base de datos 2026'!N7</f>
        <v>15</v>
      </c>
      <c r="E22" s="32" t="str">
        <f>'[1]Base de datos 2026'!AD7</f>
        <v>ADS</v>
      </c>
      <c r="F22" s="34" t="str">
        <f>'[1]Base de datos 2026'!AJ7</f>
        <v>ADALBERTO FLORES MORGAN</v>
      </c>
      <c r="G22" s="35" t="str">
        <f>'[1]Base de datos 2026'!AK7</f>
        <v>SUPERVISION DE LOS TRABAJOS DE REHABILITACIÓN, MANTENMIENTO DE LA RED SECUNDARIA DE DRENAJE DEL PROGRAMA DE LIMIPIEZA Y DESAZOLVE EN DIFERENTES PUNTOS DE LA ALCALDÍA TLALPAN</v>
      </c>
      <c r="H22" s="35">
        <f>'[1]Base de datos 2026'!AL7</f>
        <v>46063</v>
      </c>
      <c r="I22" s="35">
        <f>'[1]Base de datos 2026'!AM7</f>
        <v>46162</v>
      </c>
      <c r="J22" s="36">
        <v>2</v>
      </c>
      <c r="K22" s="36">
        <f>'[1]Base de datos 2026'!AT7</f>
        <v>337864.08</v>
      </c>
      <c r="L22" s="36">
        <f t="shared" ref="L22:L74" si="0">K22+O22</f>
        <v>337864.08</v>
      </c>
      <c r="M22" s="36"/>
      <c r="N22" s="36"/>
      <c r="O22" s="36">
        <f>'[1]Base de datos 2026'!AP7</f>
        <v>0</v>
      </c>
      <c r="P22" s="36">
        <f>'[1]Base de datos 2026'!AY7</f>
        <v>0</v>
      </c>
      <c r="Q22" s="37">
        <f>'[1]Base de datos 2026'!BA7</f>
        <v>0</v>
      </c>
      <c r="R22" s="37"/>
      <c r="S22" s="38">
        <f>'[1]Base de datos 2026'!BN7</f>
        <v>1</v>
      </c>
      <c r="T22" s="39">
        <f>'[1]Base de datos 2026'!BO7</f>
        <v>47.499985793103548</v>
      </c>
      <c r="U22" s="40">
        <f>'[1]Base de datos 2026'!BP7</f>
        <v>0</v>
      </c>
    </row>
    <row r="23" spans="1:21" s="41" customFormat="1" ht="315.75" thickBot="1" x14ac:dyDescent="0.6">
      <c r="A23" s="31" t="s">
        <v>30</v>
      </c>
      <c r="B23" s="32" t="str">
        <f>'[1]Base de datos 2026'!C8</f>
        <v>S/N</v>
      </c>
      <c r="C23" s="32" t="str">
        <f>'[1]Base de datos 2026'!D8</f>
        <v>AT-DGODU-ADS-003-S-003-26</v>
      </c>
      <c r="D23" s="33" t="str">
        <f>'[1]Base de datos 2026'!N8</f>
        <v>15</v>
      </c>
      <c r="E23" s="32" t="str">
        <f>'[1]Base de datos 2026'!AD8</f>
        <v>ADS</v>
      </c>
      <c r="F23" s="34" t="str">
        <f>'[1]Base de datos 2026'!AJ8</f>
        <v>ADALBERTO FLORES MORGAN</v>
      </c>
      <c r="G23" s="35" t="str">
        <f>'[1]Base de datos 2026'!AK8</f>
        <v>SUPERVISION DE LOS TRABAJOS DE REHABILITACIÓN, MANTENMIENTO DE LA RED SECUNDARIA DE DRENAJE DE LAS COLONIAS ISIDRO FABELA, MIGUEL HIDALGO 2A SECC, EN LA ZONA DE COAPA Y VILLA COAPA EN LA ALCALDIA TLALPAN.</v>
      </c>
      <c r="H23" s="35">
        <f>'[1]Base de datos 2026'!AL8</f>
        <v>46063</v>
      </c>
      <c r="I23" s="35">
        <f>'[1]Base de datos 2026'!AM8</f>
        <v>46162</v>
      </c>
      <c r="J23" s="36">
        <v>3</v>
      </c>
      <c r="K23" s="36">
        <f>'[1]Base de datos 2026'!AT8</f>
        <v>286773.55</v>
      </c>
      <c r="L23" s="36">
        <f t="shared" si="0"/>
        <v>286773.55</v>
      </c>
      <c r="M23" s="36"/>
      <c r="N23" s="36"/>
      <c r="O23" s="36">
        <f>'[1]Base de datos 2026'!AP8</f>
        <v>0</v>
      </c>
      <c r="P23" s="36" t="s">
        <v>31</v>
      </c>
      <c r="Q23" s="37">
        <f>'[1]Base de datos 2026'!BA8</f>
        <v>0</v>
      </c>
      <c r="R23" s="37"/>
      <c r="S23" s="38">
        <f>'[1]Base de datos 2026'!BN8</f>
        <v>1</v>
      </c>
      <c r="T23" s="39">
        <f>'[1]Base de datos 2026'!BO8</f>
        <v>89.99997384696043</v>
      </c>
      <c r="U23" s="40">
        <f>'[1]Base de datos 2026'!BP8</f>
        <v>0</v>
      </c>
    </row>
    <row r="24" spans="1:21" s="41" customFormat="1" ht="360.75" thickBot="1" x14ac:dyDescent="0.6">
      <c r="A24" s="31" t="s">
        <v>32</v>
      </c>
      <c r="B24" s="32" t="str">
        <f>'[1]Base de datos 2026'!C9</f>
        <v>N/A</v>
      </c>
      <c r="C24" s="32" t="str">
        <f>'[1]Base de datos 2026'!D9</f>
        <v>AT-DGODU-ADS-004-S-004-26</v>
      </c>
      <c r="D24" s="33" t="str">
        <f>'[1]Base de datos 2026'!N9</f>
        <v>15</v>
      </c>
      <c r="E24" s="32" t="str">
        <f>'[1]Base de datos 2026'!AD9</f>
        <v>ADS</v>
      </c>
      <c r="F24" s="34" t="str">
        <f>'[1]Base de datos 2026'!AJ9</f>
        <v>GEBSA CONSTRUCCIÓN Y SUPERVISIÓN DE OBRAS, S.A. DE C.V.</v>
      </c>
      <c r="G24" s="35" t="str">
        <f>'[1]Base de datos 2026'!AK9</f>
        <v>SUPERVISIÓN DE LOS TRABAJOS DE REHABILITACIÓN, MANTENIMIENTO DE LA RED SECUNDARIA DE DRENAJE EN LAS COLONIAS LOMAS DE PADIERNA, LOMAS ALTAS DE PADIERNA, POPULAR SANTA TERESA, HEROES DE PADIERNA Y PEDREGAL DE SAN NICOLAS 2A SECCIÓN EN LA ALCALDIA TLALPAN</v>
      </c>
      <c r="H24" s="35">
        <f>'[1]Base de datos 2026'!AL9</f>
        <v>46063</v>
      </c>
      <c r="I24" s="35">
        <f>'[1]Base de datos 2026'!AM9</f>
        <v>46162</v>
      </c>
      <c r="J24" s="36">
        <v>4</v>
      </c>
      <c r="K24" s="36">
        <f>'[1]Base de datos 2026'!AT9</f>
        <v>341592.24</v>
      </c>
      <c r="L24" s="36">
        <f t="shared" si="0"/>
        <v>341592.24</v>
      </c>
      <c r="M24" s="36"/>
      <c r="N24" s="36"/>
      <c r="O24" s="36">
        <f>'[1]Base de datos 2026'!AP9</f>
        <v>0</v>
      </c>
      <c r="P24" s="36">
        <f>'[1]Base de datos 2026'!AY9</f>
        <v>0</v>
      </c>
      <c r="Q24" s="37">
        <f>'[1]Base de datos 2026'!BA9</f>
        <v>0</v>
      </c>
      <c r="R24" s="37"/>
      <c r="S24" s="38">
        <f>'[1]Base de datos 2026'!BN9</f>
        <v>1</v>
      </c>
      <c r="T24" s="39">
        <f>'[1]Base de datos 2026'!BO9</f>
        <v>80.829757725175483</v>
      </c>
      <c r="U24" s="40">
        <f>'[1]Base de datos 2026'!BP9</f>
        <v>0</v>
      </c>
    </row>
    <row r="25" spans="1:21" s="41" customFormat="1" ht="270.75" thickBot="1" x14ac:dyDescent="0.6">
      <c r="A25" s="31" t="s">
        <v>33</v>
      </c>
      <c r="B25" s="32" t="str">
        <f>'[1]Base de datos 2026'!C10</f>
        <v>N/A</v>
      </c>
      <c r="C25" s="32" t="str">
        <f>'[1]Base de datos 2026'!D10</f>
        <v>AT-DGODU-IRS-001-S-005-26</v>
      </c>
      <c r="D25" s="33" t="str">
        <f>'[1]Base de datos 2026'!N10</f>
        <v>15</v>
      </c>
      <c r="E25" s="32" t="str">
        <f>'[1]Base de datos 2026'!AD10</f>
        <v>IRS</v>
      </c>
      <c r="F25" s="34" t="str">
        <f>'[1]Base de datos 2026'!AJ10</f>
        <v xml:space="preserve">GRUPO EFEN, S.A. DE C.V. </v>
      </c>
      <c r="G25" s="35" t="str">
        <f>'[1]Base de datos 2026'!AK10</f>
        <v>SUPREVISIÓN PARA LOS TRABAJOS DE REHABILITACIÓN, MANTENIMIENTO DE VIDALIDADES SECUNDARIAS EN LA (ZONA I) EN EL AJUSCO MEDIO Y EN LA ZONA ALTA (ZONA IV) DE LA ALCALDÍA TLALPAN</v>
      </c>
      <c r="H25" s="35">
        <f>'[1]Base de datos 2026'!AL10</f>
        <v>46063</v>
      </c>
      <c r="I25" s="35">
        <f>'[1]Base de datos 2026'!AM10</f>
        <v>46162</v>
      </c>
      <c r="J25" s="36">
        <v>5</v>
      </c>
      <c r="K25" s="36">
        <f>'[1]Base de datos 2026'!AT10</f>
        <v>990805.8</v>
      </c>
      <c r="L25" s="36">
        <f t="shared" si="0"/>
        <v>990805.8</v>
      </c>
      <c r="M25" s="36"/>
      <c r="N25" s="36"/>
      <c r="O25" s="36">
        <f>'[1]Base de datos 2026'!AP10</f>
        <v>0</v>
      </c>
      <c r="P25" s="36">
        <f>'[1]Base de datos 2026'!AY10</f>
        <v>0</v>
      </c>
      <c r="Q25" s="37">
        <f>'[1]Base de datos 2026'!BA10</f>
        <v>0</v>
      </c>
      <c r="R25" s="37"/>
      <c r="S25" s="38">
        <f>'[1]Base de datos 2026'!BN10</f>
        <v>1</v>
      </c>
      <c r="T25" s="39">
        <f>'[1]Base de datos 2026'!BO10</f>
        <v>89.999998990720471</v>
      </c>
      <c r="U25" s="40">
        <f>'[1]Base de datos 2026'!BP10</f>
        <v>0</v>
      </c>
    </row>
    <row r="26" spans="1:21" s="41" customFormat="1" ht="405.75" thickBot="1" x14ac:dyDescent="0.6">
      <c r="A26" s="31" t="s">
        <v>34</v>
      </c>
      <c r="B26" s="32" t="str">
        <f>'[1]Base de datos 2026'!C11</f>
        <v>N/A</v>
      </c>
      <c r="C26" s="32" t="str">
        <f>'[1]Base de datos 2026'!D11</f>
        <v>AT-DGODU-LPN-001-OB-006-26</v>
      </c>
      <c r="D26" s="33" t="str">
        <f>'[1]Base de datos 2026'!N11</f>
        <v>15</v>
      </c>
      <c r="E26" s="32" t="str">
        <f>'[1]Base de datos 2026'!AD11</f>
        <v>LPN</v>
      </c>
      <c r="F26" s="34" t="str">
        <f>'[1]Base de datos 2026'!AJ11</f>
        <v>INNOVACIÓN DE PROYECTOS TERRA, S.A. DE C.V.</v>
      </c>
      <c r="G26" s="35" t="str">
        <f>'[1]Base de datos 2026'!AK11</f>
        <v>TRABAJOS DE REHABILITACIÓN, MANTENIMIENTO DE LA RED SECUNDARIA DE DRENAJE Y VIALIDADES SECUNDARIAS EN LA COLONIA EL DIVISADERO, EN EL PUEBLO DE SAN MIGUEL TOPILEJO, EN EL PUEBLO DE SAN ANDRES TOTOLTEPEC Y LA COLONIA LA PALMA, EN LA ALCALDÍA TLALPAN</v>
      </c>
      <c r="H26" s="35">
        <f>'[1]Base de datos 2026'!AL11</f>
        <v>46066</v>
      </c>
      <c r="I26" s="35">
        <f>'[1]Base de datos 2026'!AM11</f>
        <v>46155</v>
      </c>
      <c r="J26" s="36">
        <v>6</v>
      </c>
      <c r="K26" s="36">
        <f>'[1]Base de datos 2026'!AT11</f>
        <v>12554357.42</v>
      </c>
      <c r="L26" s="36">
        <f t="shared" si="0"/>
        <v>12554357.42</v>
      </c>
      <c r="M26" s="36"/>
      <c r="N26" s="36"/>
      <c r="O26" s="36">
        <f>'[1]Base de datos 2026'!AP11</f>
        <v>0</v>
      </c>
      <c r="P26" s="36">
        <f>'[1]Base de datos 2026'!AY11</f>
        <v>0</v>
      </c>
      <c r="Q26" s="37">
        <f>'[1]Base de datos 2026'!BA11</f>
        <v>0</v>
      </c>
      <c r="R26" s="37"/>
      <c r="S26" s="38">
        <f>'[1]Base de datos 2026'!BN11</f>
        <v>1</v>
      </c>
      <c r="T26" s="39">
        <f>'[1]Base de datos 2026'!BO11</f>
        <v>63.564396512139453</v>
      </c>
      <c r="U26" s="40">
        <f>'[1]Base de datos 2026'!BP11</f>
        <v>0</v>
      </c>
    </row>
    <row r="27" spans="1:21" s="41" customFormat="1" ht="225.75" thickBot="1" x14ac:dyDescent="0.6">
      <c r="A27" s="31" t="s">
        <v>35</v>
      </c>
      <c r="B27" s="32" t="str">
        <f>'[1]Base de datos 2026'!C12</f>
        <v>N/A</v>
      </c>
      <c r="C27" s="32" t="str">
        <f>'[1]Base de datos 2026'!D12</f>
        <v>AT-DGODU-LPN-002-OB-007-26</v>
      </c>
      <c r="D27" s="33" t="str">
        <f>'[1]Base de datos 2026'!N12</f>
        <v>15</v>
      </c>
      <c r="E27" s="32" t="str">
        <f>'[1]Base de datos 2026'!AD12</f>
        <v>LPN</v>
      </c>
      <c r="F27" s="34" t="str">
        <f>'[1]Base de datos 2026'!AJ12</f>
        <v>CARBONUSA, S.A. DE C.V.</v>
      </c>
      <c r="G27" s="35" t="str">
        <f>'[1]Base de datos 2026'!AK12</f>
        <v>TRABAJOS DE REHABILITACIÓN, MANTENIMIENTO DE VIALIDADES SECUNDARIAS EN LA (ZONA I), EN EL AJUSCO MEDIO Y EN LA ZONA ALTA (ZONA 4) DE LA ALCALDÍA TLALPAN</v>
      </c>
      <c r="H27" s="35">
        <f>'[1]Base de datos 2026'!AL12</f>
        <v>46066</v>
      </c>
      <c r="I27" s="35">
        <f>'[1]Base de datos 2026'!AM12</f>
        <v>46155</v>
      </c>
      <c r="J27" s="36">
        <v>7</v>
      </c>
      <c r="K27" s="36">
        <f>'[1]Base de datos 2026'!AT12</f>
        <v>33046830.649999999</v>
      </c>
      <c r="L27" s="36">
        <f t="shared" si="0"/>
        <v>33046830.649999999</v>
      </c>
      <c r="M27" s="36"/>
      <c r="N27" s="36"/>
      <c r="O27" s="36">
        <f>'[1]Base de datos 2026'!AP12</f>
        <v>0</v>
      </c>
      <c r="P27" s="36">
        <f>'[1]Base de datos 2026'!AY12</f>
        <v>0</v>
      </c>
      <c r="Q27" s="37">
        <f>'[1]Base de datos 2026'!BA12</f>
        <v>0</v>
      </c>
      <c r="R27" s="37"/>
      <c r="S27" s="38">
        <f>'[1]Base de datos 2026'!BN12</f>
        <v>1</v>
      </c>
      <c r="T27" s="39">
        <f>'[1]Base de datos 2026'!BO12</f>
        <v>82.307958327616518</v>
      </c>
      <c r="U27" s="40">
        <f>'[1]Base de datos 2026'!BP12</f>
        <v>0</v>
      </c>
    </row>
    <row r="28" spans="1:21" s="41" customFormat="1" ht="225.75" thickBot="1" x14ac:dyDescent="0.6">
      <c r="A28" s="31" t="s">
        <v>36</v>
      </c>
      <c r="B28" s="32" t="str">
        <f>'[1]Base de datos 2026'!C13</f>
        <v>N/A</v>
      </c>
      <c r="C28" s="32" t="str">
        <f>'[1]Base de datos 2026'!D13</f>
        <v>AT-DGODU-LPN-004-OB-008-26</v>
      </c>
      <c r="D28" s="33" t="str">
        <f>'[1]Base de datos 2026'!N13</f>
        <v>15</v>
      </c>
      <c r="E28" s="32" t="str">
        <f>'[1]Base de datos 2026'!AD13</f>
        <v>LPN</v>
      </c>
      <c r="F28" s="34" t="str">
        <f>'[1]Base de datos 2026'!AJ13</f>
        <v xml:space="preserve">ALIANZA COMERCIALIZACIÓN Y CONSTRUCCIONES, S.A. DE C.V. </v>
      </c>
      <c r="G28" s="35" t="str">
        <f>'[1]Base de datos 2026'!AK13</f>
        <v>TRABAJOS DE REHABILITACIÓN, MANTENIMIENTO DE INMUEBLES PÚBLICOS DENOMINADO EDIFICIO POSTAL DE LA ALCALDÍA TLALPAN, (SEGUNDA ETAPA)</v>
      </c>
      <c r="H28" s="35">
        <f>'[1]Base de datos 2026'!AL13</f>
        <v>46067</v>
      </c>
      <c r="I28" s="35">
        <f>'[1]Base de datos 2026'!AM13</f>
        <v>46126</v>
      </c>
      <c r="J28" s="36">
        <v>8</v>
      </c>
      <c r="K28" s="36">
        <f>'[1]Base de datos 2026'!AT13</f>
        <v>3488449.0900000003</v>
      </c>
      <c r="L28" s="36">
        <f t="shared" si="0"/>
        <v>3488449.0900000003</v>
      </c>
      <c r="M28" s="36"/>
      <c r="N28" s="36"/>
      <c r="O28" s="36">
        <f>'[1]Base de datos 2026'!AP13</f>
        <v>0</v>
      </c>
      <c r="P28" s="36">
        <f>'[1]Base de datos 2026'!AY13</f>
        <v>0</v>
      </c>
      <c r="Q28" s="37">
        <f>'[1]Base de datos 2026'!BA13</f>
        <v>0</v>
      </c>
      <c r="R28" s="37"/>
      <c r="S28" s="38">
        <f>'[1]Base de datos 2026'!BN13</f>
        <v>1</v>
      </c>
      <c r="T28" s="39">
        <f>'[1]Base de datos 2026'!BO13</f>
        <v>99.999999999999986</v>
      </c>
      <c r="U28" s="40">
        <f>'[1]Base de datos 2026'!BP13</f>
        <v>0</v>
      </c>
    </row>
    <row r="29" spans="1:21" s="41" customFormat="1" ht="315.75" thickBot="1" x14ac:dyDescent="0.6">
      <c r="A29" s="31" t="s">
        <v>37</v>
      </c>
      <c r="B29" s="32" t="str">
        <f>'[1]Base de datos 2026'!C14</f>
        <v>N/A</v>
      </c>
      <c r="C29" s="32" t="str">
        <f>'[1]Base de datos 2026'!D14</f>
        <v>AT-DGODU-LPN-005-OB-009-26</v>
      </c>
      <c r="D29" s="33" t="str">
        <f>'[1]Base de datos 2026'!N14</f>
        <v>15</v>
      </c>
      <c r="E29" s="32" t="str">
        <f>'[1]Base de datos 2026'!AD14</f>
        <v>LPN</v>
      </c>
      <c r="F29" s="34" t="str">
        <f>'[1]Base de datos 2026'!AJ14</f>
        <v xml:space="preserve">INSPIRELL, S.A. DE C.V. </v>
      </c>
      <c r="G29" s="35" t="str">
        <f>'[1]Base de datos 2026'!AK14</f>
        <v>TRABAJOS DE REHABILITACIÓN, MANTENIMIENTO DE LA RED SECUNDARIA DE DRENAJE EN LAS COLONIAS ISIDRO FABELA, MIGUEL HIDALGO 2A SECC, EN LA ZONA DE COAPA Y VILLA COAPA EN LA ALCALDÍA TLALPAN</v>
      </c>
      <c r="H29" s="35">
        <f>'[1]Base de datos 2026'!AL14</f>
        <v>45702</v>
      </c>
      <c r="I29" s="35">
        <f>'[1]Base de datos 2026'!AM14</f>
        <v>46156</v>
      </c>
      <c r="J29" s="36">
        <v>9</v>
      </c>
      <c r="K29" s="36">
        <f>'[1]Base de datos 2026'!AT14</f>
        <v>12554060.689999999</v>
      </c>
      <c r="L29" s="36">
        <f t="shared" si="0"/>
        <v>12554060.689999999</v>
      </c>
      <c r="M29" s="36"/>
      <c r="N29" s="36"/>
      <c r="O29" s="36">
        <f>'[1]Base de datos 2026'!AP14</f>
        <v>0</v>
      </c>
      <c r="P29" s="36">
        <f>'[1]Base de datos 2026'!AY14</f>
        <v>0</v>
      </c>
      <c r="Q29" s="37">
        <f>'[1]Base de datos 2026'!BA14</f>
        <v>0</v>
      </c>
      <c r="R29" s="37"/>
      <c r="S29" s="38">
        <f>'[1]Base de datos 2026'!BN14</f>
        <v>1</v>
      </c>
      <c r="T29" s="39">
        <f>'[1]Base de datos 2026'!BO14</f>
        <v>39.442774989484306</v>
      </c>
      <c r="U29" s="40">
        <f>'[1]Base de datos 2026'!BP14</f>
        <v>0</v>
      </c>
    </row>
    <row r="30" spans="1:21" s="41" customFormat="1" ht="360.75" thickBot="1" x14ac:dyDescent="0.6">
      <c r="A30" s="31" t="s">
        <v>38</v>
      </c>
      <c r="B30" s="32" t="str">
        <f>'[1]Base de datos 2026'!C15</f>
        <v>N/A</v>
      </c>
      <c r="C30" s="32" t="str">
        <f>'[1]Base de datos 2026'!D15</f>
        <v>AT-DGODU-LPN-006-OB-010-26</v>
      </c>
      <c r="D30" s="33" t="str">
        <f>'[1]Base de datos 2026'!N15</f>
        <v>15</v>
      </c>
      <c r="E30" s="32" t="str">
        <f>'[1]Base de datos 2026'!AD15</f>
        <v>LPN</v>
      </c>
      <c r="F30" s="34" t="str">
        <f>'[1]Base de datos 2026'!AJ15</f>
        <v xml:space="preserve">CONSTRUCTURA EINA, S.A DE C.V. </v>
      </c>
      <c r="G30" s="35" t="str">
        <f>'[1]Base de datos 2026'!AK15</f>
        <v>TRABAJOS DE REHABIACION, MANTENMIENTO DE LA RED SECUNDRAIA DE DRENAJE EN LAS COLONIAS LOMAS DE PADIERNA, LOMAS ALTAS DE PADIERNA, POPULAR SANTA TERESA, HEROES DE PADIERNA Y PEDREGAL DE SAN NICOLAS 2A SECCION EN LA ALCALDIA TLALPAN</v>
      </c>
      <c r="H30" s="35">
        <f>'[1]Base de datos 2026'!AL15</f>
        <v>45702</v>
      </c>
      <c r="I30" s="35">
        <f>'[1]Base de datos 2026'!AM15</f>
        <v>46156</v>
      </c>
      <c r="J30" s="36">
        <v>10</v>
      </c>
      <c r="K30" s="36">
        <f>'[1]Base de datos 2026'!AT15</f>
        <v>11523909.970000001</v>
      </c>
      <c r="L30" s="36">
        <f t="shared" si="0"/>
        <v>11523909.970000001</v>
      </c>
      <c r="M30" s="36"/>
      <c r="N30" s="36"/>
      <c r="O30" s="36">
        <f>'[1]Base de datos 2026'!AP15</f>
        <v>0</v>
      </c>
      <c r="P30" s="36">
        <f>'[1]Base de datos 2026'!AY15</f>
        <v>0</v>
      </c>
      <c r="Q30" s="37">
        <f>'[1]Base de datos 2026'!BA15</f>
        <v>0</v>
      </c>
      <c r="R30" s="37"/>
      <c r="S30" s="38">
        <f>'[1]Base de datos 2026'!BN15</f>
        <v>1</v>
      </c>
      <c r="T30" s="39">
        <f>'[1]Base de datos 2026'!BO15</f>
        <v>75.837354272562052</v>
      </c>
      <c r="U30" s="40">
        <f>'[1]Base de datos 2026'!BP15</f>
        <v>0</v>
      </c>
    </row>
    <row r="31" spans="1:21" s="41" customFormat="1" ht="270.75" thickBot="1" x14ac:dyDescent="0.6">
      <c r="A31" s="31" t="s">
        <v>39</v>
      </c>
      <c r="B31" s="32" t="str">
        <f>'[1]Base de datos 2026'!C16</f>
        <v>001/2026</v>
      </c>
      <c r="C31" s="32" t="str">
        <f>'[1]Base de datos 2026'!D16</f>
        <v>AT-DGODU-ADEX-001-OB-011-26</v>
      </c>
      <c r="D31" s="33" t="str">
        <f>'[1]Base de datos 2026'!N16</f>
        <v>15</v>
      </c>
      <c r="E31" s="32" t="str">
        <f>'[1]Base de datos 2026'!AD16</f>
        <v>ADEX</v>
      </c>
      <c r="F31" s="34" t="str">
        <f>'[1]Base de datos 2026'!AJ16</f>
        <v xml:space="preserve">INGENIERIA EN NEGOCIOS DE SANEAMIENTO Y CONSTRUCCION, S. DE R.L. DE C.V. </v>
      </c>
      <c r="G31" s="35" t="str">
        <f>'[1]Base de datos 2026'!AK16</f>
        <v>TRABAJOS DE REHABITACION, MANTENIMIENTO DE LA RED SECUNDARIA DE DRENAJE DEL PROGRAMA DE LIMPIEZA Y DESAZOLVE EN DIFERENTES PUNTOS DE LA ALCALDIA TLALPAN</v>
      </c>
      <c r="H31" s="35">
        <f>'[1]Base de datos 2026'!AL16</f>
        <v>46079</v>
      </c>
      <c r="I31" s="35">
        <f>'[1]Base de datos 2026'!AM16</f>
        <v>46168</v>
      </c>
      <c r="J31" s="36">
        <v>11</v>
      </c>
      <c r="K31" s="36">
        <f>'[1]Base de datos 2026'!AT16</f>
        <v>11343931.610000001</v>
      </c>
      <c r="L31" s="36">
        <f t="shared" si="0"/>
        <v>11343931.610000001</v>
      </c>
      <c r="M31" s="36"/>
      <c r="N31" s="36"/>
      <c r="O31" s="36">
        <f>'[1]Base de datos 2026'!AP16</f>
        <v>0</v>
      </c>
      <c r="P31" s="36">
        <f>'[1]Base de datos 2026'!AY16</f>
        <v>0</v>
      </c>
      <c r="Q31" s="37">
        <f>'[1]Base de datos 2026'!BA16</f>
        <v>0</v>
      </c>
      <c r="R31" s="37"/>
      <c r="S31" s="38">
        <f>'[1]Base de datos 2026'!BN16</f>
        <v>1</v>
      </c>
      <c r="T31" s="39">
        <f>'[1]Base de datos 2026'!BO16</f>
        <v>48.202695308738726</v>
      </c>
      <c r="U31" s="40">
        <f>'[1]Base de datos 2026'!BP16</f>
        <v>0</v>
      </c>
    </row>
    <row r="32" spans="1:21" s="41" customFormat="1" ht="225.75" thickBot="1" x14ac:dyDescent="0.6">
      <c r="A32" s="31" t="s">
        <v>40</v>
      </c>
      <c r="B32" s="32" t="str">
        <f>'[1]Base de datos 2026'!C17</f>
        <v>002/2026</v>
      </c>
      <c r="C32" s="32" t="str">
        <f>'[1]Base de datos 2026'!D17</f>
        <v>AT-DGODU-ADEX-002-OB-012-26</v>
      </c>
      <c r="D32" s="33" t="str">
        <f>'[1]Base de datos 2026'!N17</f>
        <v>15</v>
      </c>
      <c r="E32" s="32" t="str">
        <f>'[1]Base de datos 2026'!AD17</f>
        <v>ADEX</v>
      </c>
      <c r="F32" s="34" t="str">
        <f>'[1]Base de datos 2026'!AJ17</f>
        <v xml:space="preserve">RYE CONSULTORES Y CONSTRUCTORES, S.A. DE C.V. </v>
      </c>
      <c r="G32" s="35" t="str">
        <f>'[1]Base de datos 2026'!AK17</f>
        <v>PROYECTO EJECUTIVO PARA EL MEJORAMIENTO DE LA HIDRÓLOGIA, HIDRÁULICA Y SUPERFICIES DE RODAMIENTO EN AJUSCO ALTO EN LA ALCALDÍA TLALPAN.</v>
      </c>
      <c r="H32" s="35">
        <f>'[1]Base de datos 2026'!AL17</f>
        <v>46125</v>
      </c>
      <c r="I32" s="35">
        <f>'[1]Base de datos 2026'!AM17</f>
        <v>46214</v>
      </c>
      <c r="J32" s="36">
        <v>12</v>
      </c>
      <c r="K32" s="36">
        <f>'[1]Base de datos 2026'!AT17</f>
        <v>4342718.45</v>
      </c>
      <c r="L32" s="36">
        <f t="shared" si="0"/>
        <v>4342718.45</v>
      </c>
      <c r="M32" s="36"/>
      <c r="N32" s="36"/>
      <c r="O32" s="36">
        <f>'[1]Base de datos 2026'!AP17</f>
        <v>0</v>
      </c>
      <c r="P32" s="36">
        <f>'[1]Base de datos 2026'!AY17</f>
        <v>0</v>
      </c>
      <c r="Q32" s="37">
        <f>'[1]Base de datos 2026'!BA17</f>
        <v>0</v>
      </c>
      <c r="R32" s="37"/>
      <c r="S32" s="38">
        <f>'[1]Base de datos 2026'!BN17</f>
        <v>0.40379999999999999</v>
      </c>
      <c r="T32" s="39">
        <f>'[1]Base de datos 2026'!BO17</f>
        <v>0</v>
      </c>
      <c r="U32" s="40">
        <f>'[1]Base de datos 2026'!BP17</f>
        <v>0</v>
      </c>
    </row>
    <row r="33" spans="1:21" s="41" customFormat="1" ht="192.75" customHeight="1" thickBot="1" x14ac:dyDescent="0.6">
      <c r="A33" s="31" t="s">
        <v>76</v>
      </c>
      <c r="B33" s="32" t="str">
        <f>'[1]Base de datos 2026'!C18</f>
        <v>N/A</v>
      </c>
      <c r="C33" s="32" t="str">
        <f>'[1]Base de datos 2026'!D18</f>
        <v>AT-DGODU-ADO-001-OB-013-26</v>
      </c>
      <c r="D33" s="33" t="str">
        <f>'[1]Base de datos 2026'!N18</f>
        <v>15</v>
      </c>
      <c r="E33" s="32" t="str">
        <f>'[1]Base de datos 2026'!AD18</f>
        <v>ADO</v>
      </c>
      <c r="F33" s="34" t="str">
        <f>'[1]Base de datos 2026'!AJ18</f>
        <v>LUXCON, S.A. DE C.V.</v>
      </c>
      <c r="G33" s="35" t="str">
        <f>'[1]Base de datos 2026'!AK18</f>
        <v>REHABILITACIÓN Y MANENIMIENTO A CONSULTORIO PERÍFERICO AMPLIACIÓN MIGUEL HIDALGO DENTRO DEL PERIMETRO DE LA ALCALDÍA TLALPAN</v>
      </c>
      <c r="H33" s="35" t="str">
        <f>'[1]Base de datos 2026'!AL18</f>
        <v>mayo 07, 2026</v>
      </c>
      <c r="I33" s="35" t="str">
        <f>'[1]Base de datos 2026'!AM18</f>
        <v>julio 05, 2026</v>
      </c>
      <c r="J33" s="36"/>
      <c r="K33" s="36">
        <f>'[1]Base de datos 2026'!AT18</f>
        <v>500000</v>
      </c>
      <c r="L33" s="36">
        <f t="shared" si="0"/>
        <v>500000</v>
      </c>
      <c r="M33" s="36"/>
      <c r="N33" s="36"/>
      <c r="O33" s="36">
        <f>'[1]Base de datos 2026'!AP18</f>
        <v>0</v>
      </c>
      <c r="P33" s="36">
        <f>'[1]Base de datos 2026'!AY18</f>
        <v>0</v>
      </c>
      <c r="Q33" s="37">
        <f>'[1]Base de datos 2026'!BA18</f>
        <v>0</v>
      </c>
      <c r="R33" s="37"/>
      <c r="S33" s="38">
        <f>'[1]Base de datos 2026'!BN18</f>
        <v>0.33</v>
      </c>
      <c r="T33" s="39">
        <f>'[1]Base de datos 2026'!BO18</f>
        <v>0</v>
      </c>
      <c r="U33" s="40">
        <f>'[1]Base de datos 2026'!BP18</f>
        <v>0</v>
      </c>
    </row>
    <row r="34" spans="1:21" s="41" customFormat="1" ht="225.75" thickBot="1" x14ac:dyDescent="0.6">
      <c r="A34" s="31" t="s">
        <v>77</v>
      </c>
      <c r="B34" s="32" t="str">
        <f>'[1]Base de datos 2026'!C19</f>
        <v>N/A</v>
      </c>
      <c r="C34" s="32" t="str">
        <f>'[1]Base de datos 2026'!D19</f>
        <v>AT-DGODU-ADS-005-S-014-26</v>
      </c>
      <c r="D34" s="33" t="str">
        <f>'[1]Base de datos 2026'!N19</f>
        <v>25</v>
      </c>
      <c r="E34" s="32" t="str">
        <f>'[1]Base de datos 2026'!AD19</f>
        <v>ADS</v>
      </c>
      <c r="F34" s="34" t="str">
        <f>'[1]Base de datos 2026'!AJ19</f>
        <v>SUPERVISIÓN Y CONSTRUCCIÓN REY DAVSA, S.A. DE C.V.</v>
      </c>
      <c r="G34" s="35" t="str">
        <f>'[1]Base de datos 2026'!AK19</f>
        <v>SUPERVISIÓN PARA LA REESTRUCTURACIÓN DE ARCOTECHO DE AMPLIACIÓN TEPEXIMILPA, UBICADO EN LA ALCALDÍA
TLALPAN</v>
      </c>
      <c r="H34" s="35" t="str">
        <f>'[1]Base de datos 2026'!AL19</f>
        <v>mayo 20, 2026</v>
      </c>
      <c r="I34" s="35" t="str">
        <f>'[1]Base de datos 2026'!AM19</f>
        <v>julio 23, 2026</v>
      </c>
      <c r="J34" s="36"/>
      <c r="K34" s="36">
        <f>'[1]Base de datos 2026'!AT19</f>
        <v>57692.31</v>
      </c>
      <c r="L34" s="36">
        <f t="shared" si="0"/>
        <v>57692.31</v>
      </c>
      <c r="M34" s="36"/>
      <c r="N34" s="36"/>
      <c r="O34" s="36">
        <f>'[1]Base de datos 2026'!AP19</f>
        <v>0</v>
      </c>
      <c r="P34" s="36">
        <f>'[1]Base de datos 2026'!AY19</f>
        <v>0</v>
      </c>
      <c r="Q34" s="37">
        <f>'[1]Base de datos 2026'!BA19</f>
        <v>0</v>
      </c>
      <c r="R34" s="37"/>
      <c r="S34" s="38">
        <f>'[1]Base de datos 2026'!BN19</f>
        <v>7.0000000000000007E-2</v>
      </c>
      <c r="T34" s="39">
        <f>'[1]Base de datos 2026'!BO19</f>
        <v>0</v>
      </c>
      <c r="U34" s="40">
        <f>'[1]Base de datos 2026'!BP19</f>
        <v>0</v>
      </c>
    </row>
    <row r="35" spans="1:21" s="41" customFormat="1" ht="192.75" customHeight="1" thickBot="1" x14ac:dyDescent="0.6">
      <c r="A35" s="31" t="s">
        <v>78</v>
      </c>
      <c r="B35" s="32" t="str">
        <f>'[1]Base de datos 2026'!C20</f>
        <v>003/2026</v>
      </c>
      <c r="C35" s="32" t="str">
        <f>'[1]Base de datos 2026'!D20</f>
        <v>AT-DGODU-ADEX-003-OB-015-26</v>
      </c>
      <c r="D35" s="33" t="str">
        <f>'[1]Base de datos 2026'!N20</f>
        <v>25</v>
      </c>
      <c r="E35" s="32" t="str">
        <f>'[1]Base de datos 2026'!AD20</f>
        <v>ADEX</v>
      </c>
      <c r="F35" s="34" t="str">
        <f>'[1]Base de datos 2026'!AJ20</f>
        <v>SONIA ARROYO ESTEBAN</v>
      </c>
      <c r="G35" s="35" t="str">
        <f>'[1]Base de datos 2026'!AK20</f>
        <v xml:space="preserve">MANTENIMIENTO Y REHABILITACIÓN 20 CANCHAS DEPORTIVAS EN DIVERSAS UBICACIONES DE LA ALCALDÍA TLALPAN
</v>
      </c>
      <c r="H35" s="35" t="str">
        <f>'[1]Base de datos 2026'!AL20</f>
        <v>mayo 25, 2026</v>
      </c>
      <c r="I35" s="35" t="str">
        <f>'[1]Base de datos 2026'!AM20</f>
        <v>junio 23, 2026</v>
      </c>
      <c r="J35" s="36"/>
      <c r="K35" s="36">
        <f>'[1]Base de datos 2026'!AT20</f>
        <v>24120000</v>
      </c>
      <c r="L35" s="36">
        <f t="shared" si="0"/>
        <v>24120000</v>
      </c>
      <c r="M35" s="36"/>
      <c r="N35" s="36"/>
      <c r="O35" s="36">
        <f>'[1]Base de datos 2026'!AP20</f>
        <v>0</v>
      </c>
      <c r="P35" s="36">
        <f>'[1]Base de datos 2026'!AY20</f>
        <v>0</v>
      </c>
      <c r="Q35" s="37">
        <f>'[1]Base de datos 2026'!BA20</f>
        <v>0</v>
      </c>
      <c r="R35" s="37"/>
      <c r="S35" s="38">
        <f>'[1]Base de datos 2026'!BN20</f>
        <v>0.3</v>
      </c>
      <c r="T35" s="39">
        <f>'[1]Base de datos 2026'!BO20</f>
        <v>0</v>
      </c>
      <c r="U35" s="40">
        <f>'[1]Base de datos 2026'!BP20</f>
        <v>0</v>
      </c>
    </row>
    <row r="36" spans="1:21" s="41" customFormat="1" ht="192.75" customHeight="1" thickBot="1" x14ac:dyDescent="0.6">
      <c r="A36" s="31" t="s">
        <v>79</v>
      </c>
      <c r="B36" s="32" t="str">
        <f>'[1]Base de datos 2026'!C21</f>
        <v>004/2026</v>
      </c>
      <c r="C36" s="32" t="str">
        <f>'[1]Base de datos 2026'!D21</f>
        <v xml:space="preserve">AT-DGODU-ADEX-004-OB-016-26
</v>
      </c>
      <c r="D36" s="33" t="str">
        <f>'[1]Base de datos 2026'!N21</f>
        <v>25</v>
      </c>
      <c r="E36" s="32" t="str">
        <f>'[1]Base de datos 2026'!AD21</f>
        <v>ADEX</v>
      </c>
      <c r="F36" s="34" t="str">
        <f>'[1]Base de datos 2026'!AJ21</f>
        <v>CONSTRUCTORA GROPIUSCDMX, S.A. DE C.V.</v>
      </c>
      <c r="G36" s="35" t="str">
        <f>'[1]Base de datos 2026'!AK21</f>
        <v xml:space="preserve">REESTRUCTURACIÓN DE ARCOTECHO DE AMPLIACIÓN TEPEXIMILPA, EN LA ALCALDÍA TLALPAN. PRIMERA ETAРА
</v>
      </c>
      <c r="H36" s="35" t="str">
        <f>'[1]Base de datos 2026'!AL21</f>
        <v>mayo 20, 2026</v>
      </c>
      <c r="I36" s="35" t="str">
        <f>'[1]Base de datos 2026'!AM21</f>
        <v>julio 23, 2026</v>
      </c>
      <c r="J36" s="36"/>
      <c r="K36" s="36">
        <f>'[1]Base de datos 2026'!AT21</f>
        <v>1442307.69</v>
      </c>
      <c r="L36" s="36">
        <f t="shared" si="0"/>
        <v>1442307.69</v>
      </c>
      <c r="M36" s="36"/>
      <c r="N36" s="36"/>
      <c r="O36" s="36">
        <f>'[1]Base de datos 2026'!AP21</f>
        <v>0</v>
      </c>
      <c r="P36" s="36">
        <f>'[1]Base de datos 2026'!AY21</f>
        <v>0</v>
      </c>
      <c r="Q36" s="37">
        <f>'[1]Base de datos 2026'!BA21</f>
        <v>0</v>
      </c>
      <c r="R36" s="37"/>
      <c r="S36" s="38">
        <f>'[1]Base de datos 2026'!BN21</f>
        <v>0.02</v>
      </c>
      <c r="T36" s="39">
        <f>'[1]Base de datos 2026'!BO21</f>
        <v>0</v>
      </c>
      <c r="U36" s="40">
        <f>'[1]Base de datos 2026'!BP21</f>
        <v>0</v>
      </c>
    </row>
    <row r="37" spans="1:21" s="41" customFormat="1" ht="192.75" customHeight="1" thickBot="1" x14ac:dyDescent="0.6">
      <c r="A37" s="31" t="s">
        <v>80</v>
      </c>
      <c r="B37" s="32" t="str">
        <f>'[1]Base de datos 2026'!C22</f>
        <v>005/2026</v>
      </c>
      <c r="C37" s="32" t="str">
        <f>'[1]Base de datos 2026'!D22</f>
        <v>AT-DGODU-ADEX-005-OB-017-26</v>
      </c>
      <c r="D37" s="33" t="str">
        <f>'[1]Base de datos 2026'!N22</f>
        <v>25</v>
      </c>
      <c r="E37" s="32" t="str">
        <f>'[1]Base de datos 2026'!AD22</f>
        <v>ADEX</v>
      </c>
      <c r="F37" s="34" t="str">
        <f>'[1]Base de datos 2026'!AJ22</f>
        <v xml:space="preserve">ATELIER INGENIERÍA Y ARQUITECTURA TEA, S.A. DE C.V.
</v>
      </c>
      <c r="G37" s="35" t="str">
        <f>'[1]Base de datos 2026'!AK22</f>
        <v xml:space="preserve">CENTRO INTEGRADOR DE DESARROLLO ORIENTADO A EJECUTAR ACCIONES SOCIALES BÁSICAS DE ATENCIÓN INMEDIATA Y
DE EMERGENCIAS "TERRITORIAL TOPILEJO", EN LA ALCALDÍA TLALPAN, 2a. ETAPА
</v>
      </c>
      <c r="H37" s="35" t="str">
        <f>'[1]Base de datos 2026'!AL22</f>
        <v>mayo 25, 2026</v>
      </c>
      <c r="I37" s="35" t="str">
        <f>'[1]Base de datos 2026'!AM22</f>
        <v>agosto 22, 2026</v>
      </c>
      <c r="J37" s="36"/>
      <c r="K37" s="36">
        <f>'[1]Base de datos 2026'!AT22</f>
        <v>5432514.1799999997</v>
      </c>
      <c r="L37" s="36">
        <f t="shared" si="0"/>
        <v>5432514.1799999997</v>
      </c>
      <c r="M37" s="36"/>
      <c r="N37" s="36"/>
      <c r="O37" s="36">
        <f>'[1]Base de datos 2026'!AP22</f>
        <v>0</v>
      </c>
      <c r="P37" s="36">
        <f>'[1]Base de datos 2026'!AY22</f>
        <v>0</v>
      </c>
      <c r="Q37" s="37">
        <f>'[1]Base de datos 2026'!BA22</f>
        <v>0</v>
      </c>
      <c r="R37" s="37"/>
      <c r="S37" s="38">
        <f>'[1]Base de datos 2026'!BN22</f>
        <v>0.02</v>
      </c>
      <c r="T37" s="39">
        <f>'[1]Base de datos 2026'!BO22</f>
        <v>0</v>
      </c>
      <c r="U37" s="40">
        <f>'[1]Base de datos 2026'!BP22</f>
        <v>0</v>
      </c>
    </row>
    <row r="38" spans="1:21" s="41" customFormat="1" ht="192.75" customHeight="1" thickBot="1" x14ac:dyDescent="0.6">
      <c r="A38" s="31" t="s">
        <v>81</v>
      </c>
      <c r="B38" s="32" t="str">
        <f>'[1]Base de datos 2026'!C23</f>
        <v>003/2026</v>
      </c>
      <c r="C38" s="32" t="str">
        <f>'[1]Base de datos 2026'!D23</f>
        <v>AT-DGODU-ADEX-003-S-S-018-26</v>
      </c>
      <c r="D38" s="33" t="str">
        <f>'[1]Base de datos 2026'!N23</f>
        <v>25</v>
      </c>
      <c r="E38" s="32" t="str">
        <f>'[1]Base de datos 2026'!AD23</f>
        <v>ADEX</v>
      </c>
      <c r="F38" s="34" t="str">
        <f>'[1]Base de datos 2026'!AJ23</f>
        <v xml:space="preserve">INGENIERÍA, CONSTRUCCIONES Y MATERIALES PARA
CONSTRUCCIÓN, S.A. DE C.V.
</v>
      </c>
      <c r="G38" s="35" t="str">
        <f>'[1]Base de datos 2026'!AK23</f>
        <v>SUPERVISIÓN DEL MANTENIMIENTO Y REHABILITACIÓN 20 CANCHAS DEPORTIVAS EN DIVERSAS UBICACIONES DE LA
ALCALDÍA TLALPAN</v>
      </c>
      <c r="H38" s="42">
        <f>'[1]Base de datos 2026'!AL23</f>
        <v>46167</v>
      </c>
      <c r="I38" s="42">
        <f>'[1]Base de datos 2026'!AM23</f>
        <v>46201</v>
      </c>
      <c r="J38" s="36"/>
      <c r="K38" s="36">
        <f>'[1]Base de datos 2026'!AT23</f>
        <v>880000</v>
      </c>
      <c r="L38" s="36">
        <f t="shared" si="0"/>
        <v>880000</v>
      </c>
      <c r="M38" s="36"/>
      <c r="N38" s="36"/>
      <c r="O38" s="36">
        <f>'[1]Base de datos 2026'!AP23</f>
        <v>0</v>
      </c>
      <c r="P38" s="36">
        <f>'[1]Base de datos 2026'!AY23</f>
        <v>0</v>
      </c>
      <c r="Q38" s="37">
        <f>'[1]Base de datos 2026'!BA23</f>
        <v>0</v>
      </c>
      <c r="R38" s="37"/>
      <c r="S38" s="38">
        <f>'[1]Base de datos 2026'!BN23</f>
        <v>0.33</v>
      </c>
      <c r="T38" s="39">
        <f>'[1]Base de datos 2026'!BO23</f>
        <v>0</v>
      </c>
      <c r="U38" s="40">
        <f>'[1]Base de datos 2026'!BP23</f>
        <v>0</v>
      </c>
    </row>
    <row r="39" spans="1:21" s="41" customFormat="1" ht="270.75" thickBot="1" x14ac:dyDescent="0.6">
      <c r="A39" s="31" t="s">
        <v>82</v>
      </c>
      <c r="B39" s="32" t="str">
        <f>'[1]Base de datos 2026'!C24</f>
        <v>N/A</v>
      </c>
      <c r="C39" s="32" t="str">
        <f>'[1]Base de datos 2026'!D24</f>
        <v xml:space="preserve">AT-DGODU-ADO-002-OB-019-26
</v>
      </c>
      <c r="D39" s="33" t="str">
        <f>'[1]Base de datos 2026'!N24</f>
        <v>25</v>
      </c>
      <c r="E39" s="32" t="str">
        <f>'[1]Base de datos 2026'!AD24</f>
        <v>ADO</v>
      </c>
      <c r="F39" s="34" t="str">
        <f>'[1]Base de datos 2026'!AJ24</f>
        <v>URBACHAVEZ, S.A. DE C.V.</v>
      </c>
      <c r="G39" s="35" t="str">
        <f>'[1]Base de datos 2026'!AK24</f>
        <v xml:space="preserve">MEJORAMIENTO DE ANDADOR CICLOPISTA EN LA COLONIA PEDREGAL DE SAN NICOLÁS 4A. SECCIÓN Y EN DIFERENTES
UBICACIONES EN LA ALCALDÍA TLALPAN
</v>
      </c>
      <c r="H39" s="42">
        <f>'[1]Base de datos 2026'!AL24</f>
        <v>46147</v>
      </c>
      <c r="I39" s="42">
        <f>'[1]Base de datos 2026'!AM24</f>
        <v>46222</v>
      </c>
      <c r="J39" s="43"/>
      <c r="K39" s="36">
        <f>'[1]Base de datos 2026'!AT24</f>
        <v>585552.26</v>
      </c>
      <c r="L39" s="36">
        <f t="shared" si="0"/>
        <v>585552.26</v>
      </c>
      <c r="M39" s="36"/>
      <c r="N39" s="36"/>
      <c r="O39" s="36">
        <f>'[1]Base de datos 2026'!AP24</f>
        <v>0</v>
      </c>
      <c r="P39" s="36">
        <f>'[1]Base de datos 2026'!AY24</f>
        <v>0</v>
      </c>
      <c r="Q39" s="37">
        <f>'[1]Base de datos 2026'!BA24</f>
        <v>0</v>
      </c>
      <c r="R39" s="37"/>
      <c r="S39" s="38">
        <f>'[1]Base de datos 2026'!BN24</f>
        <v>0</v>
      </c>
      <c r="T39" s="39">
        <f>'[1]Base de datos 2026'!BO24</f>
        <v>0</v>
      </c>
      <c r="U39" s="40"/>
    </row>
    <row r="40" spans="1:21" s="41" customFormat="1" ht="192.75" customHeight="1" thickBot="1" x14ac:dyDescent="0.6">
      <c r="A40" s="31" t="s">
        <v>83</v>
      </c>
      <c r="B40" s="32" t="str">
        <f>'[1]Base de datos 2026'!C25</f>
        <v>N/A</v>
      </c>
      <c r="C40" s="32" t="str">
        <f>'[1]Base de datos 2026'!D25</f>
        <v>AT-DGODU-ADS-015-S-020-26</v>
      </c>
      <c r="D40" s="33" t="str">
        <f>'[1]Base de datos 2026'!N25</f>
        <v>25</v>
      </c>
      <c r="E40" s="32" t="str">
        <f>'[1]Base de datos 2026'!AD25</f>
        <v>ADS</v>
      </c>
      <c r="F40" s="34" t="str">
        <f>'[1]Base de datos 2026'!AJ25</f>
        <v>DOLORES SAGRERO MUNGUIA</v>
      </c>
      <c r="G40" s="35" t="str">
        <f>'[1]Base de datos 2026'!AK25</f>
        <v xml:space="preserve">SUPERVISIÓN PARA EL MEJORAMIENTO DE LA INFRAESTRUCTURA EN E.P. PROFESOR SOSTENES NICOLÁS CHAPA NIETO,
DENTRO DEL PERÍMETRO DE LA ALCALDÍA TLALPAN
</v>
      </c>
      <c r="H40" s="42">
        <f>'[1]Base de datos 2026'!AL25</f>
        <v>46184</v>
      </c>
      <c r="I40" s="42">
        <f>'[1]Base de datos 2026'!AM25</f>
        <v>46268</v>
      </c>
      <c r="J40" s="43"/>
      <c r="K40" s="36">
        <f>'[1]Base de datos 2026'!AT25</f>
        <v>80000</v>
      </c>
      <c r="L40" s="36">
        <f t="shared" si="0"/>
        <v>80000</v>
      </c>
      <c r="M40" s="36"/>
      <c r="N40" s="36"/>
      <c r="O40" s="36">
        <f>'[1]Base de datos 2026'!AP25</f>
        <v>0</v>
      </c>
      <c r="P40" s="36">
        <f>'[1]Base de datos 2026'!AY25</f>
        <v>0</v>
      </c>
      <c r="Q40" s="37">
        <f>'[1]Base de datos 2026'!BA25</f>
        <v>0</v>
      </c>
      <c r="R40" s="37"/>
      <c r="S40" s="38">
        <f>'[1]Base de datos 2026'!BN25</f>
        <v>0</v>
      </c>
      <c r="T40" s="39">
        <f>'[1]Base de datos 2026'!BO25</f>
        <v>0</v>
      </c>
      <c r="U40" s="40"/>
    </row>
    <row r="41" spans="1:21" s="41" customFormat="1" ht="192.75" customHeight="1" thickBot="1" x14ac:dyDescent="0.6">
      <c r="A41" s="31" t="s">
        <v>84</v>
      </c>
      <c r="B41" s="32" t="str">
        <f>'[1]Base de datos 2026'!C26</f>
        <v>006/2026</v>
      </c>
      <c r="C41" s="32" t="str">
        <f>'[1]Base de datos 2026'!D26</f>
        <v>AT-DGODU-ADEX-006-OB-021-26</v>
      </c>
      <c r="D41" s="33" t="str">
        <f>'[1]Base de datos 2026'!N26</f>
        <v>25</v>
      </c>
      <c r="E41" s="32" t="str">
        <f>'[1]Base de datos 2026'!AD26</f>
        <v>ADEX</v>
      </c>
      <c r="F41" s="34" t="str">
        <f>'[1]Base de datos 2026'!AJ26</f>
        <v xml:space="preserve">TREE ARROW, S.A. DE C.V.
</v>
      </c>
      <c r="G41" s="35" t="str">
        <f>'[1]Base de datos 2026'!AK26</f>
        <v>MEJORAMIENTO DE LA INFRAESTRUCTURA EN E.P. PROFESOR SÓSTENES NICOLÁS CHAPA NIETO, DENTRO DEL PERÍMETRO
DE LA ALCALDÍA TLALPAN</v>
      </c>
      <c r="H41" s="42">
        <f>'[1]Base de datos 2026'!AL26</f>
        <v>46189</v>
      </c>
      <c r="I41" s="42">
        <f>'[1]Base de datos 2026'!AM26</f>
        <v>46258</v>
      </c>
      <c r="J41" s="43"/>
      <c r="K41" s="36">
        <f>'[1]Base de datos 2026'!AT26</f>
        <v>1920000</v>
      </c>
      <c r="L41" s="36">
        <f t="shared" si="0"/>
        <v>1920000</v>
      </c>
      <c r="M41" s="36"/>
      <c r="N41" s="36"/>
      <c r="O41" s="36">
        <f>'[1]Base de datos 2026'!AP26</f>
        <v>0</v>
      </c>
      <c r="P41" s="36">
        <f>'[1]Base de datos 2026'!AY26</f>
        <v>0</v>
      </c>
      <c r="Q41" s="37">
        <f>'[1]Base de datos 2026'!BA26</f>
        <v>0</v>
      </c>
      <c r="R41" s="37"/>
      <c r="S41" s="38">
        <f>'[1]Base de datos 2026'!BN26</f>
        <v>0</v>
      </c>
      <c r="T41" s="39">
        <f>'[1]Base de datos 2026'!BO26</f>
        <v>0</v>
      </c>
      <c r="U41" s="40"/>
    </row>
    <row r="42" spans="1:21" s="41" customFormat="1" ht="409.6" thickBot="1" x14ac:dyDescent="0.6">
      <c r="A42" s="31" t="s">
        <v>85</v>
      </c>
      <c r="B42" s="32" t="str">
        <f>'[1]Base de datos 2026'!C27</f>
        <v>N/A</v>
      </c>
      <c r="C42" s="32" t="str">
        <f>'[1]Base de datos 2026'!D27</f>
        <v>AT-DGODU-ADS-006-S-022-26</v>
      </c>
      <c r="D42" s="33" t="str">
        <f>'[1]Base de datos 2026'!N27</f>
        <v>25</v>
      </c>
      <c r="E42" s="32" t="str">
        <f>'[1]Base de datos 2026'!AD27</f>
        <v>ADS</v>
      </c>
      <c r="F42" s="34" t="str">
        <f>'[1]Base de datos 2026'!AJ27</f>
        <v>SUPERVISIÓN Y CONSTRUCCIÓN REY DAVSA, S.A. DE C.V.</v>
      </c>
      <c r="G42" s="35" t="str">
        <f>'[1]Base de datos 2026'!AK27</f>
        <v>SUPERVISIÓN PARA LOS TRABAJOS DE REHABILITACIÓN Y MEJORAMIENTO DEL MERCADO DE SAN NICOLÁS TOTOLAPAN,
DENTRO DEL PERÍMETRO DE LA ALCALDÍA DE TLALPAN Y SUPERVISIÓN PARA LOS TRABAJOS DE REHABILITACIÓN DE 2
BIBLIOTECAS PÚBLICAS, BOSQUES Y VALENTÍN GÓMEZ FARÍAS, DENTRO DEL PERÍMETRO DE LA ALCALDÍA TLALPAN</v>
      </c>
      <c r="H42" s="42">
        <f>'[1]Base de datos 2026'!AL27</f>
        <v>46186</v>
      </c>
      <c r="I42" s="42">
        <f>'[1]Base de datos 2026'!AM27</f>
        <v>46286</v>
      </c>
      <c r="J42" s="43"/>
      <c r="K42" s="36">
        <f>'[1]Base de datos 2026'!AT27</f>
        <v>280000</v>
      </c>
      <c r="L42" s="36">
        <f t="shared" si="0"/>
        <v>280000</v>
      </c>
      <c r="M42" s="36"/>
      <c r="N42" s="36"/>
      <c r="O42" s="36">
        <f>'[1]Base de datos 2026'!AP27</f>
        <v>0</v>
      </c>
      <c r="P42" s="36">
        <f>'[1]Base de datos 2026'!AY27</f>
        <v>0</v>
      </c>
      <c r="Q42" s="37">
        <f>'[1]Base de datos 2026'!BA27</f>
        <v>0</v>
      </c>
      <c r="R42" s="37"/>
      <c r="S42" s="38">
        <f>'[1]Base de datos 2026'!BN27</f>
        <v>0</v>
      </c>
      <c r="T42" s="39">
        <f>'[1]Base de datos 2026'!BO27</f>
        <v>0</v>
      </c>
      <c r="U42" s="40"/>
    </row>
    <row r="43" spans="1:21" s="41" customFormat="1" ht="409.6" thickBot="1" x14ac:dyDescent="0.6">
      <c r="A43" s="31" t="s">
        <v>86</v>
      </c>
      <c r="B43" s="32" t="str">
        <f>'[1]Base de datos 2026'!C28</f>
        <v>N/A</v>
      </c>
      <c r="C43" s="32" t="str">
        <f>'[1]Base de datos 2026'!D28</f>
        <v>AT-DGODU-ADS-006-S-022-26</v>
      </c>
      <c r="D43" s="33" t="str">
        <f>'[1]Base de datos 2026'!N28</f>
        <v>25</v>
      </c>
      <c r="E43" s="32" t="str">
        <f>'[1]Base de datos 2026'!AD28</f>
        <v>ADS</v>
      </c>
      <c r="F43" s="34" t="str">
        <f>'[1]Base de datos 2026'!AJ28</f>
        <v>SUPERVISIÓN Y CONSTRUCCIÓN REY DAVSA, S.A. DE C.V.</v>
      </c>
      <c r="G43" s="35" t="str">
        <f>'[1]Base de datos 2026'!AK28</f>
        <v>SUPERVISIÓN PARA LOS TRABAJOS DE REHABILITACIÓN Y MEJORAMIENTO DEL MERCADO DE SAN NICOLÁS TOTOLAPAN,
DENTRO DEL PERÍMETRO DE LA ALCALDÍA DE TLALPAN Y SUPERVISIÓN PARA LOS TRABAJOS DE REHABILITACIÓN DE 2
BIBLIOTECAS PÚBLICAS, BOSQUES Y VALENTÍN GÓMEZ FARÍAS, DENTRO DEL PERÍMETRO DE LA ALCALDÍA TLALPAN</v>
      </c>
      <c r="H43" s="42">
        <f>'[1]Base de datos 2026'!AL28</f>
        <v>46186</v>
      </c>
      <c r="I43" s="42">
        <f>'[1]Base de datos 2026'!AM28</f>
        <v>46286</v>
      </c>
      <c r="J43" s="43"/>
      <c r="K43" s="36">
        <f>'[1]Base de datos 2026'!AT28</f>
        <v>280000</v>
      </c>
      <c r="L43" s="36">
        <f t="shared" si="0"/>
        <v>280000</v>
      </c>
      <c r="M43" s="36"/>
      <c r="N43" s="36"/>
      <c r="O43" s="36">
        <f>'[1]Base de datos 2026'!AP28</f>
        <v>0</v>
      </c>
      <c r="P43" s="36">
        <f>'[1]Base de datos 2026'!AY28</f>
        <v>0</v>
      </c>
      <c r="Q43" s="37">
        <f>'[1]Base de datos 2026'!BA28</f>
        <v>0</v>
      </c>
      <c r="R43" s="37"/>
      <c r="S43" s="38">
        <f>'[1]Base de datos 2026'!BN28</f>
        <v>0</v>
      </c>
      <c r="T43" s="39">
        <f>'[1]Base de datos 2026'!BO28</f>
        <v>0</v>
      </c>
      <c r="U43" s="40"/>
    </row>
    <row r="44" spans="1:21" s="41" customFormat="1" ht="192.75" customHeight="1" thickBot="1" x14ac:dyDescent="0.6">
      <c r="A44" s="31" t="s">
        <v>87</v>
      </c>
      <c r="B44" s="32" t="str">
        <f>'[1]Base de datos 2026'!C29</f>
        <v>N/A</v>
      </c>
      <c r="C44" s="32" t="str">
        <f>'[1]Base de datos 2026'!D29</f>
        <v>AT-DGODU-ADS-007-S-023-26</v>
      </c>
      <c r="D44" s="33" t="str">
        <f>'[1]Base de datos 2026'!N29</f>
        <v>25</v>
      </c>
      <c r="E44" s="32" t="str">
        <f>'[1]Base de datos 2026'!AD29</f>
        <v>ADS</v>
      </c>
      <c r="F44" s="34" t="str">
        <f>'[1]Base de datos 2026'!AJ29</f>
        <v>SUPERVISIÓN Y CONSTRUCCIÓN REY DAVSA, S.A. DE C.V.</v>
      </c>
      <c r="G44" s="35" t="str">
        <f>'[1]Base de datos 2026'!AK29</f>
        <v xml:space="preserve">SUPERVISIÓN PARA LA CONSTRUCCIÓN DE BARDA PERIMETRAL EN EL PANTEÓN DEL PUEBLO DE SAN MIGUEL TOPILEJO,
DENTRO DEL PERÍMETRO DE LA ALCALDÍA DE TLALPAN
</v>
      </c>
      <c r="H44" s="42">
        <f>'[1]Base de datos 2026'!AL29</f>
        <v>46186</v>
      </c>
      <c r="I44" s="42">
        <f>'[1]Base de datos 2026'!AM29</f>
        <v>46255</v>
      </c>
      <c r="J44" s="43"/>
      <c r="K44" s="36">
        <f>'[1]Base de datos 2026'!AT29</f>
        <v>80000</v>
      </c>
      <c r="L44" s="36">
        <f t="shared" si="0"/>
        <v>80000</v>
      </c>
      <c r="M44" s="36"/>
      <c r="N44" s="36"/>
      <c r="O44" s="36">
        <f>'[1]Base de datos 2026'!AP29</f>
        <v>0</v>
      </c>
      <c r="P44" s="36">
        <f>'[1]Base de datos 2026'!AY29</f>
        <v>0</v>
      </c>
      <c r="Q44" s="37">
        <f>'[1]Base de datos 2026'!BA29</f>
        <v>0</v>
      </c>
      <c r="R44" s="37"/>
      <c r="S44" s="38">
        <f>'[1]Base de datos 2026'!BN29</f>
        <v>0</v>
      </c>
      <c r="T44" s="39">
        <f>'[1]Base de datos 2026'!BO29</f>
        <v>0</v>
      </c>
      <c r="U44" s="40"/>
    </row>
    <row r="45" spans="1:21" s="41" customFormat="1" ht="315.75" thickBot="1" x14ac:dyDescent="0.6">
      <c r="A45" s="31" t="s">
        <v>88</v>
      </c>
      <c r="B45" s="32" t="str">
        <f>'[1]Base de datos 2026'!C30</f>
        <v>N/A</v>
      </c>
      <c r="C45" s="32" t="str">
        <f>'[1]Base de datos 2026'!D30</f>
        <v xml:space="preserve">AT-DGODU-ADS-008-S-024-26
</v>
      </c>
      <c r="D45" s="33" t="str">
        <f>'[1]Base de datos 2026'!N30</f>
        <v>25</v>
      </c>
      <c r="E45" s="32" t="str">
        <f>'[1]Base de datos 2026'!AD30</f>
        <v>ADS</v>
      </c>
      <c r="F45" s="34" t="str">
        <f>'[1]Base de datos 2026'!AJ30</f>
        <v>SUPERVISIÓN Y CONSTRUCCIÓN REY DAVSA, S.A. DE C.V.</v>
      </c>
      <c r="G45" s="35" t="str">
        <f>'[1]Base de datos 2026'!AK30</f>
        <v xml:space="preserve">UPERVISIÓN PARA LA SEGUNDA ETAPA DE MEJORAMIENTO DE LA INFRAESTRUCTURA EDUCATIVA, EN LA ESCUELA PRIMARIA PROFESOR CECILIO MIJARES POBLANO, DENTRO DEL PERÍMETRO DE LA ALCALDÍA TLALPAN
</v>
      </c>
      <c r="H45" s="42">
        <f>'[1]Base de datos 2026'!AL30</f>
        <v>46186</v>
      </c>
      <c r="I45" s="42">
        <f>'[1]Base de datos 2026'!AM30</f>
        <v>46240</v>
      </c>
      <c r="J45" s="43"/>
      <c r="K45" s="36">
        <f>'[1]Base de datos 2026'!AT30</f>
        <v>32000</v>
      </c>
      <c r="L45" s="36">
        <f t="shared" si="0"/>
        <v>32000</v>
      </c>
      <c r="M45" s="36"/>
      <c r="N45" s="36"/>
      <c r="O45" s="36">
        <f>'[1]Base de datos 2026'!AP30</f>
        <v>0</v>
      </c>
      <c r="P45" s="36">
        <f>'[1]Base de datos 2026'!AY30</f>
        <v>0</v>
      </c>
      <c r="Q45" s="37">
        <f>'[1]Base de datos 2026'!BA30</f>
        <v>0</v>
      </c>
      <c r="R45" s="37"/>
      <c r="S45" s="38">
        <f>'[1]Base de datos 2026'!BN30</f>
        <v>0</v>
      </c>
      <c r="T45" s="39">
        <f>'[1]Base de datos 2026'!BO30</f>
        <v>0</v>
      </c>
      <c r="U45" s="40"/>
    </row>
    <row r="46" spans="1:21" s="41" customFormat="1" ht="315.75" thickBot="1" x14ac:dyDescent="0.6">
      <c r="A46" s="31" t="s">
        <v>89</v>
      </c>
      <c r="B46" s="32" t="str">
        <f>'[1]Base de datos 2026'!C31</f>
        <v>N/A</v>
      </c>
      <c r="C46" s="32" t="str">
        <f>'[1]Base de datos 2026'!D31</f>
        <v>AT-DGODU-ADS-009-S-025-26</v>
      </c>
      <c r="D46" s="33" t="str">
        <f>'[1]Base de datos 2026'!N31</f>
        <v>25</v>
      </c>
      <c r="E46" s="32" t="str">
        <f>'[1]Base de datos 2026'!AD31</f>
        <v>ADS</v>
      </c>
      <c r="F46" s="34" t="str">
        <f>'[1]Base de datos 2026'!AJ31</f>
        <v>SUPERVISIÓN Y CONSTRUCCIÓN REY DAVSA, S.A. DE C.V.</v>
      </c>
      <c r="G46" s="35" t="str">
        <f>'[1]Base de datos 2026'!AK31</f>
        <v>SUPERVISIÓN PARA LOS TRABAJOS DE CONSTRUCCIÓN DE REJILLAS DE CAPTACIÓN DE AGUA Y PAVIMENTACIÓN EN CALLE
TEJOCOTES EN EL PUEBLO DE SAN MIGUEL TOPILEJO, DENTRO DEL PERÍMETRO DE LA ALCALDÍA TLALPAN</v>
      </c>
      <c r="H46" s="42">
        <f>'[1]Base de datos 2026'!AL31</f>
        <v>46186</v>
      </c>
      <c r="I46" s="42">
        <f>'[1]Base de datos 2026'!AM31</f>
        <v>46270</v>
      </c>
      <c r="J46" s="43"/>
      <c r="K46" s="36">
        <f>'[1]Base de datos 2026'!AT31</f>
        <v>120000</v>
      </c>
      <c r="L46" s="36">
        <f t="shared" si="0"/>
        <v>120000</v>
      </c>
      <c r="M46" s="36"/>
      <c r="N46" s="36"/>
      <c r="O46" s="36">
        <f>'[1]Base de datos 2026'!AP31</f>
        <v>0</v>
      </c>
      <c r="P46" s="36">
        <f>'[1]Base de datos 2026'!AY31</f>
        <v>0</v>
      </c>
      <c r="Q46" s="37">
        <f>'[1]Base de datos 2026'!BA31</f>
        <v>0</v>
      </c>
      <c r="R46" s="37"/>
      <c r="S46" s="38">
        <f>'[1]Base de datos 2026'!BN31</f>
        <v>0</v>
      </c>
      <c r="T46" s="39">
        <f>'[1]Base de datos 2026'!BO31</f>
        <v>0</v>
      </c>
      <c r="U46" s="40"/>
    </row>
    <row r="47" spans="1:21" s="41" customFormat="1" ht="409.6" thickBot="1" x14ac:dyDescent="0.6">
      <c r="A47" s="31" t="s">
        <v>90</v>
      </c>
      <c r="B47" s="32" t="str">
        <f>'[1]Base de datos 2026'!C32</f>
        <v>N/A</v>
      </c>
      <c r="C47" s="32" t="str">
        <f>'[1]Base de datos 2026'!D32</f>
        <v>AT-DGODU-ADS-010-S-026-26</v>
      </c>
      <c r="D47" s="33" t="str">
        <f>'[1]Base de datos 2026'!N32</f>
        <v>25</v>
      </c>
      <c r="E47" s="32" t="str">
        <f>'[1]Base de datos 2026'!AD32</f>
        <v>ADS</v>
      </c>
      <c r="F47" s="34" t="str">
        <f>'[1]Base de datos 2026'!AJ32</f>
        <v>SUPERVISIÓN Y CONSTRUCCIÓN REY DAVSA, S.A. DE C.V.</v>
      </c>
      <c r="G47" s="35" t="str">
        <f>'[1]Base de datos 2026'!AK32</f>
        <v>SUPERVISIÓN PARA EL MEJORAMIENTO DE LA INFRAESTRUCTURA DISTRIBUCIÓN DE AGUA POTABLE EN LA COLONIA NARCISO
MENDOZA SÚPER MANZANA 3, DENTRO DEL PERÍMETRO DE LA ALCALDÍA TLALPAN Y SUPERVISIÓN PARA EL MEJORAMIENTO
DE LA INFRAESTRUCTURA HIDRÁULICA Y DISTRIBUCIÓN DE AGUA POTABLE EN LAS COLONIAS TECORRAL, LA JOYITAY
PUEBLO DE SAN MIGUEL TOPILEJO. DENTRO DEL PERÍMETRO DE LA ALCALDÍA TLALPAN</v>
      </c>
      <c r="H47" s="42">
        <f>'[1]Base de datos 2026'!AL32</f>
        <v>46187</v>
      </c>
      <c r="I47" s="42">
        <f>'[1]Base de datos 2026'!AM32</f>
        <v>46300</v>
      </c>
      <c r="J47" s="43"/>
      <c r="K47" s="36">
        <f>'[1]Base de datos 2026'!AT32</f>
        <v>160000.00450000001</v>
      </c>
      <c r="L47" s="36">
        <f t="shared" si="0"/>
        <v>160000.00450000001</v>
      </c>
      <c r="M47" s="36"/>
      <c r="N47" s="36"/>
      <c r="O47" s="36">
        <f>'[1]Base de datos 2026'!AP32</f>
        <v>0</v>
      </c>
      <c r="P47" s="36">
        <f>'[1]Base de datos 2026'!AY32</f>
        <v>0</v>
      </c>
      <c r="Q47" s="37">
        <f>'[1]Base de datos 2026'!BA32</f>
        <v>0</v>
      </c>
      <c r="R47" s="37"/>
      <c r="S47" s="38">
        <f>'[1]Base de datos 2026'!BN32</f>
        <v>0</v>
      </c>
      <c r="T47" s="39">
        <f>'[1]Base de datos 2026'!BO32</f>
        <v>0</v>
      </c>
      <c r="U47" s="40"/>
    </row>
    <row r="48" spans="1:21" s="41" customFormat="1" ht="409.6" thickBot="1" x14ac:dyDescent="0.6">
      <c r="A48" s="31" t="s">
        <v>91</v>
      </c>
      <c r="B48" s="32" t="str">
        <f>'[1]Base de datos 2026'!C33</f>
        <v>N/A</v>
      </c>
      <c r="C48" s="32" t="str">
        <f>'[1]Base de datos 2026'!D33</f>
        <v>AT-DGODU-ADS-010-S-026-26</v>
      </c>
      <c r="D48" s="33" t="str">
        <f>'[1]Base de datos 2026'!N33</f>
        <v>25</v>
      </c>
      <c r="E48" s="32" t="str">
        <f>'[1]Base de datos 2026'!AD33</f>
        <v>ADS</v>
      </c>
      <c r="F48" s="34" t="str">
        <f>'[1]Base de datos 2026'!AJ33</f>
        <v>SUPERVISIÓN Y CONSTRUCCIÓN REY DAVSA, S.A. DE C.V.</v>
      </c>
      <c r="G48" s="35" t="str">
        <f>'[1]Base de datos 2026'!AK33</f>
        <v>SUPERVISIÓN PARA EL MEJORAMIENTO DE LA INFRAESTRUCTURA DISTRIBUCIÓN DE AGUA POTABLE EN LA COLONIA NARCISO
MENDOZA SÚPER MANZANA 3, DENTRO DEL PERÍMETRO DE LA ALCALDÍA TLALPAN Y SUPERVISIÓN PARA EL MEJORAMIENTO
DE LA INFRAESTRUCTURA HIDRÁULICA Y DISTRIBUCIÓN DE AGUA POTABLE EN LAS COLONIAS TECORRAL, LA JOYITAY
PUEBLO DE SAN MIGUEL TOPILEJO. DENTRO DEL PERÍMETRO DE LA ALCALDÍA TLALPAN</v>
      </c>
      <c r="H48" s="42">
        <f>'[1]Base de datos 2026'!AL33</f>
        <v>46187</v>
      </c>
      <c r="I48" s="42">
        <f>'[1]Base de datos 2026'!AM33</f>
        <v>46300</v>
      </c>
      <c r="J48" s="43"/>
      <c r="K48" s="36">
        <f>'[1]Base de datos 2026'!AT33</f>
        <v>120000</v>
      </c>
      <c r="L48" s="36">
        <f t="shared" si="0"/>
        <v>120000</v>
      </c>
      <c r="M48" s="36"/>
      <c r="N48" s="36"/>
      <c r="O48" s="36">
        <f>'[1]Base de datos 2026'!AP33</f>
        <v>0</v>
      </c>
      <c r="P48" s="36">
        <f>'[1]Base de datos 2026'!AY33</f>
        <v>0</v>
      </c>
      <c r="Q48" s="37">
        <f>'[1]Base de datos 2026'!BA33</f>
        <v>0</v>
      </c>
      <c r="R48" s="37"/>
      <c r="S48" s="38">
        <f>'[1]Base de datos 2026'!BN33</f>
        <v>0</v>
      </c>
      <c r="T48" s="39">
        <f>'[1]Base de datos 2026'!BO33</f>
        <v>0</v>
      </c>
      <c r="U48" s="40"/>
    </row>
    <row r="49" spans="1:21" s="41" customFormat="1" ht="282.75" customHeight="1" thickBot="1" x14ac:dyDescent="0.6">
      <c r="A49" s="31" t="s">
        <v>92</v>
      </c>
      <c r="B49" s="32" t="str">
        <f>'[1]Base de datos 2026'!C36</f>
        <v>N/A</v>
      </c>
      <c r="C49" s="32" t="str">
        <f>'[1]Base de datos 2026'!D36</f>
        <v>AT-DGODU-ADS-013-S-029-26</v>
      </c>
      <c r="D49" s="33" t="str">
        <f>'[1]Base de datos 2026'!N36</f>
        <v>25</v>
      </c>
      <c r="E49" s="32" t="str">
        <f>'[1]Base de datos 2026'!AD36</f>
        <v>ADS</v>
      </c>
      <c r="F49" s="34" t="str">
        <f>'[1]Base de datos 2026'!AJ36</f>
        <v>FYA PROYECTOS Y COORDINACIÓN INTEGRAL, S.A. DE C.V.</v>
      </c>
      <c r="G49" s="35" t="str">
        <f>'[1]Base de datos 2026'!AK36</f>
        <v xml:space="preserve">SUPERVISIÓN PARA REALIZAR TRABAJOS DE MEJORAMIENTO A LA INFRAESTRUCTURA DE DRENAJE EN LA COLONIA MESA
LOS HORNOS DENTRO DEL PERÍMETRO DE LA ALCALDÍA DE TLALPAN
</v>
      </c>
      <c r="H49" s="42">
        <f>'[1]Base de datos 2026'!AL36</f>
        <v>46187</v>
      </c>
      <c r="I49" s="42">
        <f>'[1]Base de datos 2026'!AM36</f>
        <v>46256</v>
      </c>
      <c r="J49" s="43"/>
      <c r="K49" s="36">
        <f>'[1]Base de datos 2026'!AT36</f>
        <v>34800</v>
      </c>
      <c r="L49" s="36">
        <f t="shared" si="0"/>
        <v>34800</v>
      </c>
      <c r="M49" s="36"/>
      <c r="N49" s="36"/>
      <c r="O49" s="36">
        <f>'[1]Base de datos 2026'!AP36</f>
        <v>0</v>
      </c>
      <c r="P49" s="36">
        <f>'[1]Base de datos 2026'!AY36</f>
        <v>0</v>
      </c>
      <c r="Q49" s="37">
        <f>'[1]Base de datos 2026'!BA36</f>
        <v>0</v>
      </c>
      <c r="R49" s="37"/>
      <c r="S49" s="38">
        <f>'[1]Base de datos 2026'!BN36</f>
        <v>0</v>
      </c>
      <c r="T49" s="39">
        <f>'[1]Base de datos 2026'!BO36</f>
        <v>0</v>
      </c>
      <c r="U49" s="40"/>
    </row>
    <row r="50" spans="1:21" s="41" customFormat="1" ht="405.75" thickBot="1" x14ac:dyDescent="0.6">
      <c r="A50" s="31" t="s">
        <v>93</v>
      </c>
      <c r="B50" s="32" t="str">
        <f>'[1]Base de datos 2026'!C37</f>
        <v>007/2026</v>
      </c>
      <c r="C50" s="32" t="str">
        <f>'[1]Base de datos 2026'!D37</f>
        <v>AT-DGODU-ADEX-007-OB-030-26</v>
      </c>
      <c r="D50" s="33" t="str">
        <f>'[1]Base de datos 2026'!N37</f>
        <v>25</v>
      </c>
      <c r="E50" s="32" t="str">
        <f>'[1]Base de datos 2026'!AD37</f>
        <v>ADEX</v>
      </c>
      <c r="F50" s="34" t="str">
        <f>'[1]Base de datos 2026'!AJ37</f>
        <v>FG ARQUITECTOS CONSTRUCTORES, S.A. DE C.V.</v>
      </c>
      <c r="G50" s="35" t="str">
        <f>'[1]Base de datos 2026'!AK37</f>
        <v>SEGUNDA ETAPA DE LA REHABILITACIÓN DE ESPACIO PARA LA INSTALACIÓN DEL CENTRO INTEGRADOR DE DESARROLLO
ORIENTADO A EJECUTAR ACCIONES SOCIALES BÁSICAS DE ATENCIÓN INMEDIATA "TERRITORIAL VITO ALESSIO", DENTRO DEL
PERÍMETRO DE LA ALCALDÍA TLALPAN</v>
      </c>
      <c r="H50" s="42">
        <f>'[1]Base de datos 2026'!AL37</f>
        <v>46189</v>
      </c>
      <c r="I50" s="42">
        <f>'[1]Base de datos 2026'!AM37</f>
        <v>46278</v>
      </c>
      <c r="J50" s="43"/>
      <c r="K50" s="36">
        <f>'[1]Base de datos 2026'!AT37</f>
        <v>3167485.8200000003</v>
      </c>
      <c r="L50" s="36">
        <f>K50+O50</f>
        <v>3167485.8200000003</v>
      </c>
      <c r="M50" s="36"/>
      <c r="N50" s="36"/>
      <c r="O50" s="36">
        <f>'[1]Base de datos 2026'!AP37</f>
        <v>0</v>
      </c>
      <c r="P50" s="36">
        <f>'[1]Base de datos 2026'!AY37</f>
        <v>0</v>
      </c>
      <c r="Q50" s="37">
        <f>'[1]Base de datos 2026'!BA37</f>
        <v>0</v>
      </c>
      <c r="R50" s="37"/>
      <c r="S50" s="38">
        <f>'[1]Base de datos 2026'!BN37</f>
        <v>0</v>
      </c>
      <c r="T50" s="39">
        <f>'[1]Base de datos 2026'!BO37</f>
        <v>0</v>
      </c>
      <c r="U50" s="40"/>
    </row>
    <row r="51" spans="1:21" s="41" customFormat="1" ht="315.75" thickBot="1" x14ac:dyDescent="0.6">
      <c r="A51" s="31" t="s">
        <v>94</v>
      </c>
      <c r="B51" s="32" t="str">
        <f>'[1]Base de datos 2026'!C38</f>
        <v>008/2026</v>
      </c>
      <c r="C51" s="32" t="str">
        <f>'[1]Base de datos 2026'!D38</f>
        <v>AT-DGODU-ADEX-008-OB-031-26</v>
      </c>
      <c r="D51" s="33" t="str">
        <f>'[1]Base de datos 2026'!N38</f>
        <v>25</v>
      </c>
      <c r="E51" s="32" t="str">
        <f>'[1]Base de datos 2026'!AD38</f>
        <v>ADEX</v>
      </c>
      <c r="F51" s="34" t="str">
        <f>'[1]Base de datos 2026'!AJ38</f>
        <v xml:space="preserve">ARCH EFFECT, S.A. DE C.V.
</v>
      </c>
      <c r="G51" s="35" t="str">
        <f>'[1]Base de datos 2026'!AK38</f>
        <v xml:space="preserve">SEGUNDA ETAPA DE REHABILITACIÓN DEL DEPORTIVO 20 DE NOVIEMBRE EN EL PUEBLO DE SAN MIGUEL AJUSCO, DENTRO
DEL PERÍMETRO DE LA ALCALDÍA TLALPAN
</v>
      </c>
      <c r="H51" s="42">
        <f>'[1]Base de datos 2026'!AL38</f>
        <v>46189</v>
      </c>
      <c r="I51" s="42">
        <f>'[1]Base de datos 2026'!AM38</f>
        <v>46279</v>
      </c>
      <c r="J51" s="43"/>
      <c r="K51" s="36">
        <f>'[1]Base de datos 2026'!AT38</f>
        <v>1100000</v>
      </c>
      <c r="L51" s="36">
        <f>K51+O51</f>
        <v>1100000</v>
      </c>
      <c r="M51" s="36"/>
      <c r="N51" s="36"/>
      <c r="O51" s="36">
        <f>'[1]Base de datos 2026'!AP38</f>
        <v>0</v>
      </c>
      <c r="P51" s="36">
        <f>'[1]Base de datos 2026'!AY38</f>
        <v>0</v>
      </c>
      <c r="Q51" s="37">
        <f>'[1]Base de datos 2026'!BA38</f>
        <v>0</v>
      </c>
      <c r="R51" s="37"/>
      <c r="S51" s="38">
        <f>'[1]Base de datos 2026'!BN38</f>
        <v>0</v>
      </c>
      <c r="T51" s="39">
        <f>'[1]Base de datos 2026'!BO38</f>
        <v>0</v>
      </c>
      <c r="U51" s="40"/>
    </row>
    <row r="52" spans="1:21" s="41" customFormat="1" ht="264.75" customHeight="1" thickBot="1" x14ac:dyDescent="0.6">
      <c r="A52" s="31" t="s">
        <v>95</v>
      </c>
      <c r="B52" s="32">
        <f>'[1]Base de datos 2026'!C39</f>
        <v>0</v>
      </c>
      <c r="C52" s="32" t="str">
        <f>'[1]Base de datos 2026'!D39</f>
        <v>AT-DGODU-ADS-014-S-032-26</v>
      </c>
      <c r="D52" s="33" t="str">
        <f>'[1]Base de datos 2026'!N39</f>
        <v>25</v>
      </c>
      <c r="E52" s="32" t="str">
        <f>'[1]Base de datos 2026'!AD39</f>
        <v>ADS</v>
      </c>
      <c r="F52" s="34" t="str">
        <f>'[1]Base de datos 2026'!AJ39</f>
        <v>SUPERVISIÓN Y CONSTRUCCIÓN REY DAVSA, S.A. DE C.V.</v>
      </c>
      <c r="G52" s="35" t="str">
        <f>'[1]Base de datos 2026'!AK39</f>
        <v>SUPERVISIÓN PARA LOS TRABAJOS DE REHABILITACIÓN DE 4 CENTROS COMUNITARIOS, DENTRO DEL PERÍMETRO DE LA
ALCALDÍA TLALPAN</v>
      </c>
      <c r="H52" s="42">
        <f>'[1]Base de datos 2026'!AL39</f>
        <v>46191</v>
      </c>
      <c r="I52" s="42">
        <f>'[1]Base de datos 2026'!AM39</f>
        <v>46290</v>
      </c>
      <c r="J52" s="43"/>
      <c r="K52" s="36">
        <f>'[1]Base de datos 2026'!AT39</f>
        <v>640000</v>
      </c>
      <c r="L52" s="36">
        <f>K52+O52</f>
        <v>640000</v>
      </c>
      <c r="M52" s="36"/>
      <c r="N52" s="36"/>
      <c r="O52" s="36">
        <f>'[1]Base de datos 2026'!AP39</f>
        <v>0</v>
      </c>
      <c r="P52" s="36">
        <f>'[1]Base de datos 2026'!AY39</f>
        <v>0</v>
      </c>
      <c r="Q52" s="37">
        <f>'[1]Base de datos 2026'!BA39</f>
        <v>0</v>
      </c>
      <c r="R52" s="37"/>
      <c r="S52" s="38">
        <f>'[1]Base de datos 2026'!BN39</f>
        <v>0</v>
      </c>
      <c r="T52" s="39">
        <f>'[1]Base de datos 2026'!BO39</f>
        <v>0</v>
      </c>
      <c r="U52" s="40"/>
    </row>
    <row r="53" spans="1:21" s="41" customFormat="1" ht="192.75" customHeight="1" thickBot="1" x14ac:dyDescent="0.6">
      <c r="A53" s="31" t="s">
        <v>96</v>
      </c>
      <c r="B53" s="32"/>
      <c r="C53" s="32" t="str">
        <f>'[1]Base de datos 2026'!D40</f>
        <v xml:space="preserve">AT-DGODU-ADS-016-S-033-26
</v>
      </c>
      <c r="D53" s="33" t="str">
        <f>'[1]Base de datos 2026'!N40</f>
        <v>25</v>
      </c>
      <c r="E53" s="32" t="str">
        <f>'[1]Base de datos 2026'!AD40</f>
        <v>ADS</v>
      </c>
      <c r="F53" s="34" t="str">
        <f>'[1]Base de datos 2026'!AJ40</f>
        <v>ADALBERTO FLORES MURGA</v>
      </c>
      <c r="G53" s="35" t="str">
        <f>'[1]Base de datos 2026'!AK40</f>
        <v xml:space="preserve">SUPERVISIÓN PARA EL REENCARPETADO EN LAS CALLES SECUNDARIAS DEL AJUSCO MEDIO DE LA ALCALDÍA TLALPAN ZONA
ALTA (PRIMER ETAPА)
</v>
      </c>
      <c r="H53" s="42">
        <f>'[1]Base de datos 2026'!AL40</f>
        <v>46191</v>
      </c>
      <c r="I53" s="42">
        <f>'[1]Base de datos 2026'!AM40</f>
        <v>46290</v>
      </c>
      <c r="J53" s="43"/>
      <c r="K53" s="36">
        <f>'[1]Base de datos 2026'!AT40</f>
        <v>693680</v>
      </c>
      <c r="L53" s="36">
        <f>K53+O53</f>
        <v>693680</v>
      </c>
      <c r="M53" s="36"/>
      <c r="N53" s="36"/>
      <c r="O53" s="36">
        <f>'[1]Base de datos 2026'!AP40</f>
        <v>0</v>
      </c>
      <c r="P53" s="36">
        <f>'[1]Base de datos 2026'!AY40</f>
        <v>0</v>
      </c>
      <c r="Q53" s="37">
        <f>'[1]Base de datos 2026'!BA40</f>
        <v>0</v>
      </c>
      <c r="R53" s="37"/>
      <c r="S53" s="38">
        <f>'[1]Base de datos 2026'!BN40</f>
        <v>0</v>
      </c>
      <c r="T53" s="39">
        <f>'[1]Base de datos 2026'!BO40</f>
        <v>0</v>
      </c>
      <c r="U53" s="40"/>
    </row>
    <row r="54" spans="1:21" s="41" customFormat="1" ht="192.75" customHeight="1" thickBot="1" x14ac:dyDescent="0.6">
      <c r="A54" s="31" t="s">
        <v>97</v>
      </c>
      <c r="B54" s="32"/>
      <c r="C54" s="32" t="str">
        <f>'[1]Base de datos 2026'!D41</f>
        <v>AT-DGODU-ADS-017-S-034-26</v>
      </c>
      <c r="D54" s="33" t="str">
        <f>'[1]Base de datos 2026'!N41</f>
        <v>25</v>
      </c>
      <c r="E54" s="32" t="str">
        <f>'[1]Base de datos 2026'!AD41</f>
        <v>ADS</v>
      </c>
      <c r="F54" s="34" t="str">
        <f>'[1]Base de datos 2026'!AJ41</f>
        <v xml:space="preserve">COORDINACIÓN DE PROYECTOS ERARK, S.A. DE C.V.
</v>
      </c>
      <c r="G54" s="35" t="str">
        <f>'[1]Base de datos 2026'!AK41</f>
        <v>DISEÑO CONCEPTUAL DE FACHADAS DE CENTROS COMUNITARIOS DE LA ALCALDÍA TLALPAN</v>
      </c>
      <c r="H54" s="42">
        <f>'[1]Base de datos 2026'!AL41</f>
        <v>46190</v>
      </c>
      <c r="I54" s="42">
        <f>'[1]Base de datos 2026'!AM41</f>
        <v>46234</v>
      </c>
      <c r="J54" s="43"/>
      <c r="K54" s="36">
        <f>'[1]Base de datos 2026'!AT41</f>
        <v>693680</v>
      </c>
      <c r="L54" s="36">
        <f>K54+O54</f>
        <v>693680</v>
      </c>
      <c r="M54" s="36"/>
      <c r="N54" s="36"/>
      <c r="O54" s="36">
        <f>'[1]Base de datos 2026'!AP41</f>
        <v>0</v>
      </c>
      <c r="P54" s="36">
        <f>'[1]Base de datos 2026'!AY41</f>
        <v>0</v>
      </c>
      <c r="Q54" s="37">
        <f>'[1]Base de datos 2026'!BA41</f>
        <v>0</v>
      </c>
      <c r="R54" s="37"/>
      <c r="S54" s="38">
        <f>'[1]Base de datos 2026'!BN41</f>
        <v>0</v>
      </c>
      <c r="T54" s="39">
        <f>'[1]Base de datos 2026'!BO41</f>
        <v>0</v>
      </c>
      <c r="U54" s="40"/>
    </row>
    <row r="55" spans="1:21" s="41" customFormat="1" ht="192.75" customHeight="1" thickBot="1" x14ac:dyDescent="0.6">
      <c r="A55" s="31" t="s">
        <v>98</v>
      </c>
      <c r="B55" s="32"/>
      <c r="C55" s="32" t="str">
        <f>'[1]Base de datos 2026'!D42</f>
        <v>AT-DGODU-LPN-009-OB-035-26</v>
      </c>
      <c r="D55" s="33" t="str">
        <f>'[1]Base de datos 2026'!N42</f>
        <v>25</v>
      </c>
      <c r="E55" s="32" t="str">
        <f>'[1]Base de datos 2026'!AD42</f>
        <v>LPN</v>
      </c>
      <c r="F55" s="34" t="str">
        <f>'[1]Base de datos 2026'!AJ42</f>
        <v xml:space="preserve">AUREA SELENE ESPINOSA AVENDAÑO
</v>
      </c>
      <c r="G55" s="35" t="str">
        <f>'[1]Base de datos 2026'!AK42</f>
        <v xml:space="preserve">TRABAJOS DE REHABILITACIÓN Y MEJORAMIENTO DEL MERCADO DE SAN NICOLÁS TOTOLAPAN, DENTRO DEL PERÍMETRO DE
LA ALCALDÍA TLALPAN
</v>
      </c>
      <c r="H55" s="42">
        <f>'[1]Base de datos 2026'!AL42</f>
        <v>46191</v>
      </c>
      <c r="I55" s="42">
        <f>'[1]Base de datos 2026'!AM42</f>
        <v>46280</v>
      </c>
      <c r="J55" s="43"/>
      <c r="K55" s="36">
        <f>'[1]Base de datos 2026'!AT42</f>
        <v>959999.01</v>
      </c>
      <c r="L55" s="36">
        <f t="shared" ref="L55:L73" si="1">K55+O55</f>
        <v>959999.01</v>
      </c>
      <c r="M55" s="36"/>
      <c r="N55" s="36"/>
      <c r="O55" s="36">
        <f>'[1]Base de datos 2026'!AP42</f>
        <v>0</v>
      </c>
      <c r="P55" s="36">
        <f>'[1]Base de datos 2026'!AY42</f>
        <v>0</v>
      </c>
      <c r="Q55" s="37">
        <f>'[1]Base de datos 2026'!BA42</f>
        <v>0</v>
      </c>
      <c r="R55" s="37"/>
      <c r="S55" s="38">
        <f>'[1]Base de datos 2026'!BN42</f>
        <v>0</v>
      </c>
      <c r="T55" s="39">
        <f>'[1]Base de datos 2026'!BO42</f>
        <v>0</v>
      </c>
      <c r="U55" s="40"/>
    </row>
    <row r="56" spans="1:21" s="41" customFormat="1" ht="192.75" customHeight="1" thickBot="1" x14ac:dyDescent="0.6">
      <c r="A56" s="31" t="s">
        <v>99</v>
      </c>
      <c r="B56" s="32"/>
      <c r="C56" s="32" t="str">
        <f>'[1]Base de datos 2026'!D43</f>
        <v>AT-DGODU-LPN-010-OB-036-26</v>
      </c>
      <c r="D56" s="33" t="str">
        <f>'[1]Base de datos 2026'!N43</f>
        <v>25</v>
      </c>
      <c r="E56" s="32" t="str">
        <f>'[1]Base de datos 2026'!AD43</f>
        <v>LPN</v>
      </c>
      <c r="F56" s="34" t="str">
        <f>'[1]Base de datos 2026'!AJ43</f>
        <v xml:space="preserve">AUREA SELENE ESPINOSA AVENDAÑO
</v>
      </c>
      <c r="G56" s="35" t="str">
        <f>'[1]Base de datos 2026'!AK43</f>
        <v>CONSTRUCCIÓN DE BARDA PERIMETRAL EN EL PANTEÓN DEL PUEBLO SAN MIGUEL TOPILEJO, DENTRO DEL PERÍMETRO DE
LA ALCALDÍA TLALPAN</v>
      </c>
      <c r="H56" s="42">
        <f>'[1]Base de datos 2026'!AL43</f>
        <v>46191</v>
      </c>
      <c r="I56" s="42">
        <f>'[1]Base de datos 2026'!AM43</f>
        <v>46281</v>
      </c>
      <c r="J56" s="43"/>
      <c r="K56" s="36">
        <f>'[1]Base de datos 2026'!AT43</f>
        <v>19203952.16</v>
      </c>
      <c r="L56" s="36">
        <f t="shared" si="1"/>
        <v>19203952.16</v>
      </c>
      <c r="M56" s="36"/>
      <c r="N56" s="36"/>
      <c r="O56" s="36">
        <f>'[1]Base de datos 2026'!AP43</f>
        <v>0</v>
      </c>
      <c r="P56" s="36">
        <f>'[1]Base de datos 2026'!AY43</f>
        <v>0</v>
      </c>
      <c r="Q56" s="37">
        <f>'[1]Base de datos 2026'!BA43</f>
        <v>0</v>
      </c>
      <c r="R56" s="37"/>
      <c r="S56" s="38">
        <f>'[1]Base de datos 2026'!BN43</f>
        <v>0</v>
      </c>
      <c r="T56" s="39">
        <f>'[1]Base de datos 2026'!BO43</f>
        <v>0</v>
      </c>
      <c r="U56" s="40"/>
    </row>
    <row r="57" spans="1:21" s="41" customFormat="1" ht="192.75" customHeight="1" thickBot="1" x14ac:dyDescent="0.6">
      <c r="A57" s="31" t="s">
        <v>100</v>
      </c>
      <c r="B57" s="32"/>
      <c r="C57" s="32" t="str">
        <f>'[1]Base de datos 2026'!D44</f>
        <v>AT-DGODU-LPN-011-OB-037-26</v>
      </c>
      <c r="D57" s="33" t="str">
        <f>'[1]Base de datos 2026'!N44</f>
        <v>25</v>
      </c>
      <c r="E57" s="32" t="str">
        <f>'[1]Base de datos 2026'!AD44</f>
        <v>LPN</v>
      </c>
      <c r="F57" s="34" t="str">
        <f>'[1]Base de datos 2026'!AJ44</f>
        <v xml:space="preserve">AUREA SELENE ESPINOSA AVENDAÑO
</v>
      </c>
      <c r="G57" s="35" t="str">
        <f>'[1]Base de datos 2026'!AK44</f>
        <v>SEGUNDA ETAPA DEL MEJORAMIENTO DE LA INFRAESTRUCTURA EDUCATIVA, EN LA ESCUELA PRIMARIA PROFESOR CECILIO
MIJARES POBLANO, DENTRO DEL PERÍMETRO DE LA ALCALDÍA TLALPAN</v>
      </c>
      <c r="H57" s="42">
        <f>'[1]Base de datos 2026'!AL44</f>
        <v>46191</v>
      </c>
      <c r="I57" s="42">
        <f>'[1]Base de datos 2026'!AM44</f>
        <v>46235</v>
      </c>
      <c r="J57" s="43"/>
      <c r="K57" s="36">
        <f>'[1]Base de datos 2026'!AT44</f>
        <v>799996.25</v>
      </c>
      <c r="L57" s="36">
        <f t="shared" si="1"/>
        <v>799996.25</v>
      </c>
      <c r="M57" s="36"/>
      <c r="N57" s="36"/>
      <c r="O57" s="36">
        <f>'[1]Base de datos 2026'!AP44</f>
        <v>0</v>
      </c>
      <c r="P57" s="36">
        <f>'[1]Base de datos 2026'!AY44</f>
        <v>0</v>
      </c>
      <c r="Q57" s="37">
        <f>'[1]Base de datos 2026'!BA44</f>
        <v>0</v>
      </c>
      <c r="R57" s="37"/>
      <c r="S57" s="38">
        <f>'[1]Base de datos 2026'!BN44</f>
        <v>0</v>
      </c>
      <c r="T57" s="39">
        <f>'[1]Base de datos 2026'!BO44</f>
        <v>0</v>
      </c>
      <c r="U57" s="40"/>
    </row>
    <row r="58" spans="1:21" s="41" customFormat="1" ht="192.75" customHeight="1" thickBot="1" x14ac:dyDescent="0.6">
      <c r="A58" s="31" t="s">
        <v>101</v>
      </c>
      <c r="B58" s="32"/>
      <c r="C58" s="32" t="str">
        <f>'[1]Base de datos 2026'!D45</f>
        <v>AT-DGODU-LPN-012-OB-038-26</v>
      </c>
      <c r="D58" s="33" t="str">
        <f>'[1]Base de datos 2026'!N45</f>
        <v>25</v>
      </c>
      <c r="E58" s="32" t="str">
        <f>'[1]Base de datos 2026'!AD45</f>
        <v>LPN</v>
      </c>
      <c r="F58" s="34" t="str">
        <f>'[1]Base de datos 2026'!AJ45</f>
        <v xml:space="preserve">HILARIO RAMÍREZ MORENO
</v>
      </c>
      <c r="G58" s="35" t="str">
        <f>'[1]Base de datos 2026'!AK45</f>
        <v xml:space="preserve">TRABAJOS DE CONSTRUCCIÓN DE REJILLAS DE CAPTACIÓN DE AGUA Y PAVIMENTACIÓN EN CALLE TEJOCOTES EN EL PUEBLO
DE SAN MIGUEL TOPILEJO, DENTRO DEL PERÍMETRO DE LA ALCALDÍA TLALPAN
</v>
      </c>
      <c r="H58" s="42">
        <f>'[1]Base de datos 2026'!AL45</f>
        <v>46191</v>
      </c>
      <c r="I58" s="42">
        <f>'[1]Base de datos 2026'!AM45</f>
        <v>46265</v>
      </c>
      <c r="J58" s="43"/>
      <c r="K58" s="36">
        <f>'[1]Base de datos 2026'!AT45</f>
        <v>3227307.69</v>
      </c>
      <c r="L58" s="36">
        <f t="shared" si="1"/>
        <v>3227307.69</v>
      </c>
      <c r="M58" s="36"/>
      <c r="N58" s="36"/>
      <c r="O58" s="36">
        <f>'[1]Base de datos 2026'!AP45</f>
        <v>0</v>
      </c>
      <c r="P58" s="36">
        <f>'[1]Base de datos 2026'!AY45</f>
        <v>0</v>
      </c>
      <c r="Q58" s="37">
        <f>'[1]Base de datos 2026'!BA45</f>
        <v>0</v>
      </c>
      <c r="R58" s="37"/>
      <c r="S58" s="38">
        <f>'[1]Base de datos 2026'!BN45</f>
        <v>0</v>
      </c>
      <c r="T58" s="39">
        <f>'[1]Base de datos 2026'!BO45</f>
        <v>0</v>
      </c>
      <c r="U58" s="40"/>
    </row>
    <row r="59" spans="1:21" s="41" customFormat="1" ht="192.75" customHeight="1" thickBot="1" x14ac:dyDescent="0.6">
      <c r="A59" s="31" t="s">
        <v>102</v>
      </c>
      <c r="B59" s="32"/>
      <c r="C59" s="32" t="str">
        <f>'[1]Base de datos 2026'!D46</f>
        <v xml:space="preserve">AT-DGODU-LPN-013-OB-039-26
</v>
      </c>
      <c r="D59" s="33" t="str">
        <f>'[1]Base de datos 2026'!N46</f>
        <v>25</v>
      </c>
      <c r="E59" s="32" t="str">
        <f>'[1]Base de datos 2026'!AD46</f>
        <v>LPN</v>
      </c>
      <c r="F59" s="34" t="str">
        <f>'[1]Base de datos 2026'!AJ46</f>
        <v xml:space="preserve">CONSTRUCTORA GROPIUSCDMX, S.A. DE C.V.
</v>
      </c>
      <c r="G59" s="35" t="str">
        <f>'[1]Base de datos 2026'!AK46</f>
        <v xml:space="preserve">MEJORAMIENTO DE LA INFRAESTRUCTURA DISTRIBUCIÓN DE AGUA POTABLE EN LA COLONIA NARCISO MENDOZA, SUPER
MANZANA 3, DENTRO DEL PERÍMETRO DE LA ALCALDÍA TLALPAN
</v>
      </c>
      <c r="H59" s="42">
        <f>'[1]Base de datos 2026'!AL46</f>
        <v>46192</v>
      </c>
      <c r="I59" s="42">
        <f>'[1]Base de datos 2026'!AM46</f>
        <v>46293</v>
      </c>
      <c r="J59" s="43"/>
      <c r="K59" s="36">
        <f>'[1]Base de datos 2026'!AT46</f>
        <v>2877716.84</v>
      </c>
      <c r="L59" s="36">
        <f t="shared" si="1"/>
        <v>2877716.84</v>
      </c>
      <c r="M59" s="36"/>
      <c r="N59" s="36"/>
      <c r="O59" s="36">
        <f>'[1]Base de datos 2026'!AP46</f>
        <v>0</v>
      </c>
      <c r="P59" s="36">
        <f>'[1]Base de datos 2026'!AY46</f>
        <v>0</v>
      </c>
      <c r="Q59" s="37">
        <f>'[1]Base de datos 2026'!BA46</f>
        <v>0</v>
      </c>
      <c r="R59" s="37"/>
      <c r="S59" s="38">
        <f>'[1]Base de datos 2026'!BN46</f>
        <v>0</v>
      </c>
      <c r="T59" s="39">
        <f>'[1]Base de datos 2026'!BO46</f>
        <v>0</v>
      </c>
      <c r="U59" s="40"/>
    </row>
    <row r="60" spans="1:21" s="41" customFormat="1" ht="192.75" customHeight="1" thickBot="1" x14ac:dyDescent="0.6">
      <c r="A60" s="31" t="s">
        <v>103</v>
      </c>
      <c r="B60" s="32"/>
      <c r="C60" s="32" t="str">
        <f>'[1]Base de datos 2026'!D47</f>
        <v>AT-DGODU-LPN-015-OB-040-26</v>
      </c>
      <c r="D60" s="33" t="str">
        <f>'[1]Base de datos 2026'!N47</f>
        <v>25</v>
      </c>
      <c r="E60" s="32" t="str">
        <f>'[1]Base de datos 2026'!AD47</f>
        <v>LPN</v>
      </c>
      <c r="F60" s="34" t="str">
        <f>'[1]Base de datos 2026'!AJ47</f>
        <v>MAG INGENIEROS CIVILES, S.A. DE C.V.</v>
      </c>
      <c r="G60" s="35" t="str">
        <f>'[1]Base de datos 2026'!AK47</f>
        <v>TRABAJOS DE REHABILITACIÓN DE 2 BIBLIOTECAS PÚBLICAS, BOSQUES Y VALENTÍN GÓMEZ FARÍAS, DENTRO DEL PERÍMETRO
DE LA ALCALDÍA TLALPAN</v>
      </c>
      <c r="H60" s="42">
        <f>'[1]Base de datos 2026'!AL47</f>
        <v>46192</v>
      </c>
      <c r="I60" s="42">
        <f>'[1]Base de datos 2026'!AM47</f>
        <v>46281</v>
      </c>
      <c r="J60" s="43"/>
      <c r="K60" s="36">
        <f>'[1]Base de datos 2026'!AT47</f>
        <v>5759748</v>
      </c>
      <c r="L60" s="36">
        <f t="shared" si="1"/>
        <v>5759748</v>
      </c>
      <c r="M60" s="36"/>
      <c r="N60" s="36"/>
      <c r="O60" s="36">
        <f>'[1]Base de datos 2026'!AP47</f>
        <v>0</v>
      </c>
      <c r="P60" s="36">
        <f>'[1]Base de datos 2026'!AY47</f>
        <v>0</v>
      </c>
      <c r="Q60" s="37">
        <f>'[1]Base de datos 2026'!BA47</f>
        <v>0</v>
      </c>
      <c r="R60" s="37"/>
      <c r="S60" s="38">
        <f>'[1]Base de datos 2026'!BN47</f>
        <v>0</v>
      </c>
      <c r="T60" s="39">
        <f>'[1]Base de datos 2026'!BO47</f>
        <v>0</v>
      </c>
      <c r="U60" s="40"/>
    </row>
    <row r="61" spans="1:21" s="41" customFormat="1" ht="192.75" customHeight="1" thickBot="1" x14ac:dyDescent="0.6">
      <c r="A61" s="31" t="s">
        <v>104</v>
      </c>
      <c r="B61" s="32"/>
      <c r="C61" s="32" t="str">
        <f>'[1]Base de datos 2026'!D49</f>
        <v>AT-DGODU-LPN-017-OB-042-26</v>
      </c>
      <c r="D61" s="33" t="str">
        <f>'[1]Base de datos 2026'!N49</f>
        <v>25</v>
      </c>
      <c r="E61" s="32" t="str">
        <f>'[1]Base de datos 2026'!AD49</f>
        <v>LPN</v>
      </c>
      <c r="F61" s="34" t="str">
        <f>'[1]Base de datos 2026'!AJ49</f>
        <v>GRUPO ARDIVETT, S.A. DE C.V.</v>
      </c>
      <c r="G61" s="35" t="str">
        <f>'[1]Base de datos 2026'!AK49</f>
        <v xml:space="preserve">REALIZAR TRABAJOS DE MEJORAMIENTO A LA INFRAESTRUCTURA DE DRENAJE EN LA COLONIA MESA LOS HORNOS, DENTRO
DEL PERÍMETRO DE LA ALCALDÍA TLALPAN
</v>
      </c>
      <c r="H61" s="42">
        <f>'[1]Base de datos 2026'!AL49</f>
        <v>46192</v>
      </c>
      <c r="I61" s="42">
        <f>'[1]Base de datos 2026'!AM49</f>
        <v>46251</v>
      </c>
      <c r="J61" s="43"/>
      <c r="K61" s="36">
        <f>'[1]Base de datos 2026'!AT49</f>
        <v>835172.51</v>
      </c>
      <c r="L61" s="36">
        <f t="shared" si="1"/>
        <v>835172.51</v>
      </c>
      <c r="M61" s="36"/>
      <c r="N61" s="36"/>
      <c r="O61" s="36">
        <f>'[1]Base de datos 2026'!AP49</f>
        <v>0</v>
      </c>
      <c r="P61" s="36">
        <f>'[1]Base de datos 2026'!AY49</f>
        <v>0</v>
      </c>
      <c r="Q61" s="37">
        <f>'[1]Base de datos 2026'!BA49</f>
        <v>0</v>
      </c>
      <c r="R61" s="37"/>
      <c r="S61" s="38">
        <f>'[1]Base de datos 2026'!BN49</f>
        <v>0</v>
      </c>
      <c r="T61" s="39">
        <f>'[1]Base de datos 2026'!BO49</f>
        <v>0</v>
      </c>
      <c r="U61" s="40"/>
    </row>
    <row r="62" spans="1:21" s="41" customFormat="1" ht="192.75" customHeight="1" thickBot="1" x14ac:dyDescent="0.6">
      <c r="A62" s="31" t="s">
        <v>105</v>
      </c>
      <c r="B62" s="32"/>
      <c r="C62" s="32" t="str">
        <f>'[1]Base de datos 2026'!D50</f>
        <v>AT-DGODU-LPN-018-OB-043-26</v>
      </c>
      <c r="D62" s="33" t="str">
        <f>'[1]Base de datos 2026'!N50</f>
        <v>25</v>
      </c>
      <c r="E62" s="32" t="str">
        <f>'[1]Base de datos 2026'!AD50</f>
        <v>LPN</v>
      </c>
      <c r="F62" s="34" t="str">
        <f>'[1]Base de datos 2026'!AJ50</f>
        <v>TERALAND, S.A. DE C.V.</v>
      </c>
      <c r="G62" s="35" t="str">
        <f>'[1]Base de datos 2026'!AK50</f>
        <v>TRABAJOS DE REHABILITACIÓN DE 4 CENTROS COMUNITARIOS, DENTRO DEL PERÍMETRO DE LA ALCALDÍA TLALPAN</v>
      </c>
      <c r="H62" s="42">
        <f>'[1]Base de datos 2026'!AL50</f>
        <v>46196</v>
      </c>
      <c r="I62" s="42">
        <f>'[1]Base de datos 2026'!AM50</f>
        <v>46285</v>
      </c>
      <c r="J62" s="43"/>
      <c r="K62" s="36">
        <f>'[1]Base de datos 2026'!AT50</f>
        <v>15356685.439999999</v>
      </c>
      <c r="L62" s="36">
        <f t="shared" si="1"/>
        <v>15356685.439999999</v>
      </c>
      <c r="M62" s="36"/>
      <c r="N62" s="36"/>
      <c r="O62" s="36">
        <f>'[1]Base de datos 2026'!AP50</f>
        <v>0</v>
      </c>
      <c r="P62" s="36">
        <f>'[1]Base de datos 2026'!AY50</f>
        <v>0</v>
      </c>
      <c r="Q62" s="37">
        <f>'[1]Base de datos 2026'!BA50</f>
        <v>0</v>
      </c>
      <c r="R62" s="37"/>
      <c r="S62" s="38">
        <f>'[1]Base de datos 2026'!BN50</f>
        <v>0</v>
      </c>
      <c r="T62" s="39">
        <f>'[1]Base de datos 2026'!BO50</f>
        <v>0</v>
      </c>
      <c r="U62" s="40"/>
    </row>
    <row r="63" spans="1:21" s="41" customFormat="1" ht="192.75" customHeight="1" thickBot="1" x14ac:dyDescent="0.6">
      <c r="A63" s="31" t="s">
        <v>106</v>
      </c>
      <c r="B63" s="32"/>
      <c r="C63" s="32" t="str">
        <f>'[1]Base de datos 2026'!D51</f>
        <v>AT-DGODU-LPN-019-OB-044-26</v>
      </c>
      <c r="D63" s="33" t="str">
        <f>'[1]Base de datos 2026'!N51</f>
        <v>25</v>
      </c>
      <c r="E63" s="32" t="str">
        <f>'[1]Base de datos 2026'!AD51</f>
        <v>LPN</v>
      </c>
      <c r="F63" s="34" t="str">
        <f>'[1]Base de datos 2026'!AJ51</f>
        <v>GCM BIENES Y RAÍCES, S.A. DE C.V.</v>
      </c>
      <c r="G63" s="35" t="str">
        <f>'[1]Base de datos 2026'!AK51</f>
        <v>MEJORAMIENTO DE LA INFRAESTRUCTURA HIDRÁULICA Y DISTRIBUCIÓN DE AGUA POTABLEN EN LAS COLONIAS TECORRAL,
LA JOYITA Y PUEBLO DE SAN MIGUEL TOPILEJO DENTRO DEL PERÍMETRO DE LA ALCALDÍA TLALPAN</v>
      </c>
      <c r="H63" s="42">
        <f>'[1]Base de datos 2026'!AL51</f>
        <v>46196</v>
      </c>
      <c r="I63" s="42">
        <f>'[1]Base de datos 2026'!AM51</f>
        <v>46203</v>
      </c>
      <c r="J63" s="43"/>
      <c r="K63" s="36">
        <f>'[1]Base de datos 2026'!AT51</f>
        <v>3839945.83</v>
      </c>
      <c r="L63" s="36">
        <f t="shared" si="1"/>
        <v>3839945.83</v>
      </c>
      <c r="M63" s="36"/>
      <c r="N63" s="36"/>
      <c r="O63" s="36">
        <f>'[1]Base de datos 2026'!AP51</f>
        <v>0</v>
      </c>
      <c r="P63" s="36">
        <f>'[1]Base de datos 2026'!AY51</f>
        <v>0</v>
      </c>
      <c r="Q63" s="37">
        <f>'[1]Base de datos 2026'!BA51</f>
        <v>0</v>
      </c>
      <c r="R63" s="37"/>
      <c r="S63" s="38">
        <f>'[1]Base de datos 2026'!BN51</f>
        <v>0</v>
      </c>
      <c r="T63" s="39">
        <f>'[1]Base de datos 2026'!BO51</f>
        <v>0</v>
      </c>
      <c r="U63" s="40"/>
    </row>
    <row r="64" spans="1:21" s="41" customFormat="1" ht="192.75" customHeight="1" thickBot="1" x14ac:dyDescent="0.6">
      <c r="A64" s="31" t="s">
        <v>107</v>
      </c>
      <c r="B64" s="32"/>
      <c r="C64" s="32" t="str">
        <f>'[1]Base de datos 2026'!D54</f>
        <v>AT-DGODU-LPN-021-OB-047-26</v>
      </c>
      <c r="D64" s="33" t="str">
        <f>'[1]Base de datos 2026'!N54</f>
        <v>25</v>
      </c>
      <c r="E64" s="32" t="str">
        <f>'[1]Base de datos 2026'!AD54</f>
        <v>LPN</v>
      </c>
      <c r="F64" s="34" t="str">
        <f>'[1]Base de datos 2026'!AJ54</f>
        <v>ALIANZA COMERCIALIZACIÓN Y CONSTRUCCIONES, S.A. DE C.V.</v>
      </c>
      <c r="G64" s="35" t="str">
        <f>'[1]Base de datos 2026'!AK54</f>
        <v xml:space="preserve">REENCARPETADO EN CALLES SECUNDARIAS DEL AJUSCO MEDIO DE LA ALCALDÍA TLALPAN ZONA ALTA. (PRIMER ETAPA)
</v>
      </c>
      <c r="H64" s="42">
        <f>'[1]Base de datos 2026'!AL54</f>
        <v>46198</v>
      </c>
      <c r="I64" s="42">
        <f>'[1]Base de datos 2026'!AM54</f>
        <v>46287</v>
      </c>
      <c r="J64" s="43"/>
      <c r="K64" s="36">
        <f>'[1]Base de datos 2026'!AT54</f>
        <v>19981702.07</v>
      </c>
      <c r="L64" s="36">
        <f t="shared" si="1"/>
        <v>19981702.07</v>
      </c>
      <c r="M64" s="36"/>
      <c r="N64" s="36"/>
      <c r="O64" s="36">
        <f>'[1]Base de datos 2026'!AP54</f>
        <v>0</v>
      </c>
      <c r="P64" s="36">
        <f>'[1]Base de datos 2026'!AY54</f>
        <v>0</v>
      </c>
      <c r="Q64" s="37">
        <f>'[1]Base de datos 2026'!BA54</f>
        <v>0</v>
      </c>
      <c r="R64" s="37"/>
      <c r="S64" s="38">
        <f>'[1]Base de datos 2026'!BN54</f>
        <v>0</v>
      </c>
      <c r="T64" s="39">
        <f>'[1]Base de datos 2026'!BO54</f>
        <v>0</v>
      </c>
      <c r="U64" s="40"/>
    </row>
    <row r="65" spans="1:21" s="41" customFormat="1" ht="192.75" customHeight="1" thickBot="1" x14ac:dyDescent="0.6">
      <c r="A65" s="31" t="s">
        <v>108</v>
      </c>
      <c r="B65" s="32"/>
      <c r="C65" s="32" t="str">
        <f>'[1]Base de datos 2026'!D55</f>
        <v>AT-DGODU-ADEX-009-OB-048-26</v>
      </c>
      <c r="D65" s="33" t="str">
        <f>'[1]Base de datos 2026'!N55</f>
        <v>11</v>
      </c>
      <c r="E65" s="32" t="str">
        <f>'[1]Base de datos 2026'!AD55</f>
        <v>ADEX</v>
      </c>
      <c r="F65" s="34" t="str">
        <f>'[1]Base de datos 2026'!AJ55</f>
        <v>CONSTRUCTORA GROPIUSCDMX, S.A. DE C.V.</v>
      </c>
      <c r="G65" s="35" t="str">
        <f>'[1]Base de datos 2026'!AK55</f>
        <v>COLOACACIÓN DE TECHUMBRE EN ESCUELA SECUNDARIA DIURNA NO. 29, "DON MIGUEL HIDALGO Y COSTILLA" (FIMAS) DENTRO DEL PERÍMETRO DE LA ALCALDÍA TLALPAN</v>
      </c>
      <c r="H65" s="42">
        <f>'[1]Base de datos 2026'!AL55</f>
        <v>46204</v>
      </c>
      <c r="I65" s="42">
        <f>'[1]Base de datos 2026'!AM55</f>
        <v>46263</v>
      </c>
      <c r="J65" s="43"/>
      <c r="K65" s="36">
        <f>'[1]Base de datos 2026'!AT55</f>
        <v>1600000.0048999998</v>
      </c>
      <c r="L65" s="36">
        <f t="shared" si="1"/>
        <v>1600000.0048999998</v>
      </c>
      <c r="M65" s="36"/>
      <c r="N65" s="36"/>
      <c r="O65" s="36">
        <f>'[1]Base de datos 2026'!AP55</f>
        <v>0</v>
      </c>
      <c r="P65" s="36">
        <f>'[1]Base de datos 2026'!AY55</f>
        <v>0</v>
      </c>
      <c r="Q65" s="37">
        <f>'[1]Base de datos 2026'!BA55</f>
        <v>0</v>
      </c>
      <c r="R65" s="37"/>
      <c r="S65" s="38">
        <f>'[1]Base de datos 2026'!BN55</f>
        <v>0</v>
      </c>
      <c r="T65" s="39">
        <f>'[1]Base de datos 2026'!BO55</f>
        <v>0</v>
      </c>
      <c r="U65" s="40"/>
    </row>
    <row r="66" spans="1:21" s="41" customFormat="1" ht="192.75" customHeight="1" thickBot="1" x14ac:dyDescent="0.6">
      <c r="A66" s="31" t="s">
        <v>109</v>
      </c>
      <c r="B66" s="32"/>
      <c r="C66" s="32" t="str">
        <f>'[1]Base de datos 2026'!D56</f>
        <v>AT-DGODU-ADS-020-S-050-26</v>
      </c>
      <c r="D66" s="33" t="str">
        <f>'[1]Base de datos 2026'!N56</f>
        <v>11</v>
      </c>
      <c r="E66" s="32" t="str">
        <f>'[1]Base de datos 2026'!AD56</f>
        <v>ADS</v>
      </c>
      <c r="F66" s="34" t="str">
        <f>'[1]Base de datos 2026'!AJ56</f>
        <v>DIDYMOI, S.A. DE C.V.</v>
      </c>
      <c r="G66" s="35" t="str">
        <f>'[1]Base de datos 2026'!AK56</f>
        <v>SUPERVISIÓN PARA LA REHABILITACIÓN Y MANTENIMIENTO DEL MERCADO PÚBLICO VILLA COAPA (FIMAS), EN LA ALCALDÍA TLALPAN</v>
      </c>
      <c r="H66" s="42">
        <f>'[1]Base de datos 2026'!AL56</f>
        <v>46202</v>
      </c>
      <c r="I66" s="42">
        <f>'[1]Base de datos 2026'!AM56</f>
        <v>46300</v>
      </c>
      <c r="J66" s="43"/>
      <c r="K66" s="36">
        <f>'[1]Base de datos 2026'!AT56</f>
        <v>160000.0049</v>
      </c>
      <c r="L66" s="36">
        <f t="shared" si="1"/>
        <v>160000.0049</v>
      </c>
      <c r="M66" s="36"/>
      <c r="N66" s="36"/>
      <c r="O66" s="36">
        <f>'[1]Base de datos 2026'!AP56</f>
        <v>0</v>
      </c>
      <c r="P66" s="36">
        <f>'[1]Base de datos 2026'!AY56</f>
        <v>0</v>
      </c>
      <c r="Q66" s="37">
        <f>'[1]Base de datos 2026'!BA56</f>
        <v>0</v>
      </c>
      <c r="R66" s="37"/>
      <c r="S66" s="38">
        <f>'[1]Base de datos 2026'!BN56</f>
        <v>0</v>
      </c>
      <c r="T66" s="39">
        <f>'[1]Base de datos 2026'!BO56</f>
        <v>0</v>
      </c>
      <c r="U66" s="40"/>
    </row>
    <row r="67" spans="1:21" s="41" customFormat="1" ht="192.75" customHeight="1" thickBot="1" x14ac:dyDescent="0.6">
      <c r="A67" s="31" t="s">
        <v>110</v>
      </c>
      <c r="B67" s="32"/>
      <c r="C67" s="32" t="str">
        <f>'[1]Base de datos 2026'!D57</f>
        <v>AT-DGODU-ADS-021-S-051-26</v>
      </c>
      <c r="D67" s="33" t="str">
        <f>'[1]Base de datos 2026'!N57</f>
        <v>11</v>
      </c>
      <c r="E67" s="32" t="str">
        <f>'[1]Base de datos 2026'!AD57</f>
        <v>ADS</v>
      </c>
      <c r="F67" s="34" t="str">
        <f>'[1]Base de datos 2026'!AJ57</f>
        <v>BALC INGENIERÍA, S.A. DE C.V.</v>
      </c>
      <c r="G67" s="35" t="str">
        <f>'[1]Base de datos 2026'!AK57</f>
        <v>SUPERVISIÓN PARA LA REHABILITACIÓN DEL SISTEMA DE DRENAJE Y ALCANTARILLADO (DRENAJE, REJILLAS PLUVIALES, RESUMIDEROS) (FIMAS), DENTRO  DE LA ALCALDÍA DE TLALPAN MEJORAMIENTO DE LA INFRAESTRUCTURA DE DRENAJE, EN LA COLONIA: JUVENTUD UNIDA, RESUMIDERO EN PEDREGAL DE SANTA ÚRSULA XITLA, REJILLAS DE CAPTACIÓN DE AGUA EN PARAJE 38.</v>
      </c>
      <c r="H67" s="42">
        <f>'[1]Base de datos 2026'!AL57</f>
        <v>46202</v>
      </c>
      <c r="I67" s="42">
        <f>'[1]Base de datos 2026'!AM57</f>
        <v>46304</v>
      </c>
      <c r="J67" s="43"/>
      <c r="K67" s="36">
        <f>'[1]Base de datos 2026'!AT57</f>
        <v>200000</v>
      </c>
      <c r="L67" s="36">
        <f t="shared" si="1"/>
        <v>200000</v>
      </c>
      <c r="M67" s="36"/>
      <c r="N67" s="36"/>
      <c r="O67" s="36">
        <f>'[1]Base de datos 2026'!AP57</f>
        <v>0</v>
      </c>
      <c r="P67" s="36">
        <f>'[1]Base de datos 2026'!AY57</f>
        <v>0</v>
      </c>
      <c r="Q67" s="37">
        <f>'[1]Base de datos 2026'!BA57</f>
        <v>0</v>
      </c>
      <c r="R67" s="37"/>
      <c r="S67" s="38">
        <f>'[1]Base de datos 2026'!BN57</f>
        <v>0</v>
      </c>
      <c r="T67" s="39">
        <f>'[1]Base de datos 2026'!BO57</f>
        <v>0</v>
      </c>
      <c r="U67" s="40"/>
    </row>
    <row r="68" spans="1:21" s="41" customFormat="1" ht="192.75" customHeight="1" thickBot="1" x14ac:dyDescent="0.6">
      <c r="A68" s="31" t="s">
        <v>111</v>
      </c>
      <c r="B68" s="32"/>
      <c r="C68" s="32" t="str">
        <f>'[1]Base de datos 2026'!D59</f>
        <v>AT-DGODU-ADEX-009-S-053-26</v>
      </c>
      <c r="D68" s="33" t="str">
        <f>'[1]Base de datos 2026'!N59</f>
        <v>11</v>
      </c>
      <c r="E68" s="32" t="str">
        <f>'[1]Base de datos 2026'!AD59</f>
        <v>ADEX</v>
      </c>
      <c r="F68" s="34" t="str">
        <f>'[1]Base de datos 2026'!AJ59</f>
        <v>DOLORES SAGRERO MUNGUIA</v>
      </c>
      <c r="G68" s="35" t="str">
        <f>'[1]Base de datos 2026'!AK59</f>
        <v>SUPERVISIÓN PARA LA COLOCACIÓN DE TECHUMBRE EN ESCUELA SECUNDIARIA DIURNA NO. 29 "DON MIGUEL HIDALGO Y COSTILLA" (FIMAS), DENTRO DEL PERIMETRO DE LA ALCALDÍA TLALPAN</v>
      </c>
      <c r="H68" s="42">
        <f>'[1]Base de datos 2026'!AL59</f>
        <v>46204</v>
      </c>
      <c r="I68" s="42">
        <f>'[1]Base de datos 2026'!AM59</f>
        <v>46263</v>
      </c>
      <c r="J68" s="43"/>
      <c r="K68" s="36">
        <f>'[1]Base de datos 2026'!AT59</f>
        <v>64000.0049</v>
      </c>
      <c r="L68" s="36">
        <f t="shared" si="1"/>
        <v>64000.0049</v>
      </c>
      <c r="M68" s="36"/>
      <c r="N68" s="36"/>
      <c r="O68" s="36">
        <f>'[1]Base de datos 2026'!AP59</f>
        <v>0</v>
      </c>
      <c r="P68" s="36">
        <f>'[1]Base de datos 2026'!AY59</f>
        <v>0</v>
      </c>
      <c r="Q68" s="37">
        <f>'[1]Base de datos 2026'!BA59</f>
        <v>0</v>
      </c>
      <c r="R68" s="37"/>
      <c r="S68" s="38">
        <f>'[1]Base de datos 2026'!BN59</f>
        <v>0</v>
      </c>
      <c r="T68" s="39">
        <f>'[1]Base de datos 2026'!BO59</f>
        <v>0</v>
      </c>
      <c r="U68" s="40"/>
    </row>
    <row r="69" spans="1:21" s="41" customFormat="1" ht="192.75" customHeight="1" thickBot="1" x14ac:dyDescent="0.6">
      <c r="A69" s="31" t="s">
        <v>112</v>
      </c>
      <c r="B69" s="32"/>
      <c r="C69" s="32" t="str">
        <f>'[1]Base de datos 2026'!D61</f>
        <v>AT-DGODU-ADS-025-S-055-26</v>
      </c>
      <c r="D69" s="33" t="str">
        <f>'[1]Base de datos 2026'!N61</f>
        <v>11</v>
      </c>
      <c r="E69" s="32" t="str">
        <f>'[1]Base de datos 2026'!AD61</f>
        <v>ADS</v>
      </c>
      <c r="F69" s="34" t="str">
        <f>'[1]Base de datos 2026'!AJ61</f>
        <v>BALC INGENIERÍA, S.A. DE C.V.</v>
      </c>
      <c r="G69" s="35" t="str">
        <f>'[1]Base de datos 2026'!AK61</f>
        <v>SUPERVISIÓN PARA EL MEJORAMIENTO DE LA INFRAESTRUCTURA DE AGUA POTABLE (FIMAS) EN LAS COLONIA:MIGUEL HIDALGO 2DA Y 4TA SECCIÓN, PUEBLO DE SANTO TOMÁS AJUSCO, PUEBLO DE SAN MIGUEL AJUSCO DENTRO DEL PERIMETRO DE LA ALCALDÍA TLALPAN</v>
      </c>
      <c r="H69" s="42">
        <f>'[1]Base de datos 2026'!AL61</f>
        <v>46202</v>
      </c>
      <c r="I69" s="42">
        <f>'[1]Base de datos 2026'!AM61</f>
        <v>46313</v>
      </c>
      <c r="J69" s="43"/>
      <c r="K69" s="36">
        <f>'[1]Base de datos 2026'!AT61</f>
        <v>260000</v>
      </c>
      <c r="L69" s="36">
        <f t="shared" si="1"/>
        <v>260000</v>
      </c>
      <c r="M69" s="36"/>
      <c r="N69" s="36"/>
      <c r="O69" s="36">
        <f>'[1]Base de datos 2026'!AP61</f>
        <v>0</v>
      </c>
      <c r="P69" s="36">
        <f>'[1]Base de datos 2026'!AY61</f>
        <v>0</v>
      </c>
      <c r="Q69" s="37">
        <f>'[1]Base de datos 2026'!BA61</f>
        <v>0</v>
      </c>
      <c r="R69" s="37"/>
      <c r="S69" s="38">
        <f>'[1]Base de datos 2026'!BN61</f>
        <v>0</v>
      </c>
      <c r="T69" s="39">
        <f>'[1]Base de datos 2026'!BO61</f>
        <v>0</v>
      </c>
      <c r="U69" s="40"/>
    </row>
    <row r="70" spans="1:21" s="41" customFormat="1" ht="192.75" customHeight="1" thickBot="1" x14ac:dyDescent="0.6">
      <c r="A70" s="31" t="s">
        <v>113</v>
      </c>
      <c r="B70" s="32"/>
      <c r="C70" s="32" t="str">
        <f>'[1]Base de datos 2026'!D62</f>
        <v>AT-DGODU-ADS-026-S-056-26</v>
      </c>
      <c r="D70" s="33" t="str">
        <f>'[1]Base de datos 2026'!N62</f>
        <v>11</v>
      </c>
      <c r="E70" s="32" t="str">
        <f>'[1]Base de datos 2026'!AD62</f>
        <v>ADS</v>
      </c>
      <c r="F70" s="34" t="str">
        <f>'[1]Base de datos 2026'!AJ62</f>
        <v>DIDYMOI, S.A. DE C.V.</v>
      </c>
      <c r="G70" s="35" t="str">
        <f>'[1]Base de datos 2026'!AK62</f>
        <v>SUPERVISIÓN PARA EL MEJORAMIENTO DE LA RED DE AGUA POTABLE (FIMES) EN LA COLONIA: SAN JUAN TEPEXIMILPA DENTRO DEL PERIMETRO DE LA ALCALDÍA TLALPAN</v>
      </c>
      <c r="H70" s="42">
        <f>'[1]Base de datos 2026'!AL62</f>
        <v>46202</v>
      </c>
      <c r="I70" s="42">
        <f>'[1]Base de datos 2026'!AM62</f>
        <v>46312</v>
      </c>
      <c r="J70" s="43"/>
      <c r="K70" s="36">
        <f>'[1]Base de datos 2026'!AT62</f>
        <v>148000</v>
      </c>
      <c r="L70" s="36">
        <f t="shared" si="1"/>
        <v>148000</v>
      </c>
      <c r="M70" s="36"/>
      <c r="N70" s="36"/>
      <c r="O70" s="36">
        <f>'[1]Base de datos 2026'!AP62</f>
        <v>0</v>
      </c>
      <c r="P70" s="36">
        <f>'[1]Base de datos 2026'!AY62</f>
        <v>0</v>
      </c>
      <c r="Q70" s="37">
        <f>'[1]Base de datos 2026'!BA62</f>
        <v>0</v>
      </c>
      <c r="R70" s="37"/>
      <c r="S70" s="38">
        <f>'[1]Base de datos 2026'!BN62</f>
        <v>0</v>
      </c>
      <c r="T70" s="39">
        <f>'[1]Base de datos 2026'!BO62</f>
        <v>0</v>
      </c>
      <c r="U70" s="40"/>
    </row>
    <row r="71" spans="1:21" s="41" customFormat="1" ht="192.75" customHeight="1" thickBot="1" x14ac:dyDescent="0.6">
      <c r="A71" s="31" t="s">
        <v>114</v>
      </c>
      <c r="B71" s="32"/>
      <c r="C71" s="32" t="str">
        <f>'[1]Base de datos 2026'!D63</f>
        <v>AT-DGODU-ADS-028-S-057-26</v>
      </c>
      <c r="D71" s="33" t="str">
        <f>'[1]Base de datos 2026'!N63</f>
        <v>11</v>
      </c>
      <c r="E71" s="32" t="str">
        <f>'[1]Base de datos 2026'!AD63</f>
        <v>ADS</v>
      </c>
      <c r="F71" s="34" t="str">
        <f>'[1]Base de datos 2026'!AJ63</f>
        <v>FYA PROYECTOS Y COORDINACIÓN INTEGRAL, S.A. DE C.V.</v>
      </c>
      <c r="G71" s="35" t="str">
        <f>'[1]Base de datos 2026'!AK63</f>
        <v>SUPERVISIÓN PARA LA REHABILITACIÓN Y MANTENIMIENTO DE INMUEBLES PÚBLICOS: CAMPAMENTO DE PARQUES Y JARDINES, ASÍ COMO DE SERVICIOS BÁSICOS DE RECOLECCIÓN Y ATENCIÓN AL DESARROLLO INFANTIL XILOTL DEL ALCALDÍA TLALPAN (FIMAS), DENTRO DEL PERIMETRO DE LA ALCALDÍA TLALPAN.</v>
      </c>
      <c r="H71" s="42">
        <f>'[1]Base de datos 2026'!AL63</f>
        <v>46202</v>
      </c>
      <c r="I71" s="42">
        <f>'[1]Base de datos 2026'!AM63</f>
        <v>46304</v>
      </c>
      <c r="J71" s="43"/>
      <c r="K71" s="36">
        <f>'[1]Base de datos 2026'!AT63</f>
        <v>99999.99500000001</v>
      </c>
      <c r="L71" s="36">
        <f t="shared" si="1"/>
        <v>99999.99500000001</v>
      </c>
      <c r="M71" s="36"/>
      <c r="N71" s="36"/>
      <c r="O71" s="36">
        <f>'[1]Base de datos 2026'!AP63</f>
        <v>0</v>
      </c>
      <c r="P71" s="36">
        <f>'[1]Base de datos 2026'!AY63</f>
        <v>0</v>
      </c>
      <c r="Q71" s="37">
        <f>'[1]Base de datos 2026'!BA63</f>
        <v>0</v>
      </c>
      <c r="R71" s="37"/>
      <c r="S71" s="38">
        <f>'[1]Base de datos 2026'!BN63</f>
        <v>0</v>
      </c>
      <c r="T71" s="39">
        <f>'[1]Base de datos 2026'!BO63</f>
        <v>0</v>
      </c>
      <c r="U71" s="40"/>
    </row>
    <row r="72" spans="1:21" s="41" customFormat="1" ht="192.75" customHeight="1" thickBot="1" x14ac:dyDescent="0.6">
      <c r="A72" s="31" t="s">
        <v>115</v>
      </c>
      <c r="B72" s="32"/>
      <c r="C72" s="32" t="str">
        <f>'[1]Base de datos 2026'!D64</f>
        <v>AT-DGODU-ADS-028-S-057-26</v>
      </c>
      <c r="D72" s="33" t="str">
        <f>'[1]Base de datos 2026'!N64</f>
        <v>11</v>
      </c>
      <c r="E72" s="32" t="str">
        <f>'[1]Base de datos 2026'!AD64</f>
        <v>ADS</v>
      </c>
      <c r="F72" s="34" t="str">
        <f>'[1]Base de datos 2026'!AJ64</f>
        <v>FYA PROYECTOS Y COORDINACIÓN INTEGRAL, S.A. DE C.V.</v>
      </c>
      <c r="G72" s="35" t="str">
        <f>'[1]Base de datos 2026'!AK64</f>
        <v>SUPERVISIÓN PARA LA REHABILITACIÓN Y MANTENIMIENTO DE INMUEBLES PÚBLICOS: CAMPAMENTO DE PARQUES Y JARDINES, ASÍ COMO DE SERVICIOS BÁSICOS DE RECOLECCIÓN Y ATENCIÓN AL DESARROLLO INFANTIL XILOTL DEL ALCALDÍA TLALPAN (FIMAS), DENTRO DEL PERIMETRO DE LA ALCALDÍA TLALPAN.</v>
      </c>
      <c r="H72" s="42">
        <f>'[1]Base de datos 2026'!AL64</f>
        <v>46202</v>
      </c>
      <c r="I72" s="42">
        <f>'[1]Base de datos 2026'!AM64</f>
        <v>46304</v>
      </c>
      <c r="J72" s="43"/>
      <c r="K72" s="36">
        <f>'[1]Base de datos 2026'!AT64</f>
        <v>80000</v>
      </c>
      <c r="L72" s="36">
        <f t="shared" si="1"/>
        <v>80000</v>
      </c>
      <c r="M72" s="36"/>
      <c r="N72" s="36"/>
      <c r="O72" s="36">
        <f>'[1]Base de datos 2026'!AP64</f>
        <v>0</v>
      </c>
      <c r="P72" s="36">
        <f>'[1]Base de datos 2026'!AY64</f>
        <v>0</v>
      </c>
      <c r="Q72" s="37">
        <f>'[1]Base de datos 2026'!BA64</f>
        <v>0</v>
      </c>
      <c r="R72" s="37"/>
      <c r="S72" s="38">
        <f>'[1]Base de datos 2026'!BN64</f>
        <v>0</v>
      </c>
      <c r="T72" s="39">
        <f>'[1]Base de datos 2026'!BO64</f>
        <v>0</v>
      </c>
      <c r="U72" s="40"/>
    </row>
    <row r="73" spans="1:21" s="41" customFormat="1" ht="261.75" customHeight="1" thickBot="1" x14ac:dyDescent="0.6">
      <c r="A73" s="31" t="s">
        <v>116</v>
      </c>
      <c r="B73" s="32"/>
      <c r="C73" s="32" t="str">
        <f>'[1]Base de datos 2026'!D65</f>
        <v>AT-DGODU-ADS-033-S-058-26</v>
      </c>
      <c r="D73" s="33" t="str">
        <f>'[1]Base de datos 2026'!N65</f>
        <v>11</v>
      </c>
      <c r="E73" s="32" t="str">
        <f>'[1]Base de datos 2026'!AD65</f>
        <v>ADS</v>
      </c>
      <c r="F73" s="34" t="str">
        <f>'[1]Base de datos 2026'!AJ65</f>
        <v>FYA PROYECTOS Y COORDINACIÓN INTEGRAL, S.A. DE C.V.</v>
      </c>
      <c r="G73" s="35" t="str">
        <f>'[1]Base de datos 2026'!AK65</f>
        <v>SUPERVISIÓN PARA LA REHABILITACIÓN DEL SISTEMA DE DRENAJE Y ALCANTARILLADO (DRENAJE, REJILLAS PLUVIALES, RESUMIDEROS) (FIMAS) DENTRO DEL PERIMETRO DE LA ALCALDÍA TLALPAN. MEJORAMIENTO DE LA INFRA ESTRUCTURA DE DRENAJE EN LAS COLNIAS: MIGUEL HIDALGO XOCHIL</v>
      </c>
      <c r="H73" s="42">
        <f>'[1]Base de datos 2026'!AL65</f>
        <v>46204</v>
      </c>
      <c r="I73" s="42">
        <f>'[1]Base de datos 2026'!AM65</f>
        <v>46304</v>
      </c>
      <c r="J73" s="43"/>
      <c r="K73" s="36">
        <f>'[1]Base de datos 2026'!AT65</f>
        <v>380000</v>
      </c>
      <c r="L73" s="36">
        <f t="shared" si="1"/>
        <v>380000</v>
      </c>
      <c r="M73" s="36"/>
      <c r="N73" s="36"/>
      <c r="O73" s="36">
        <f>'[1]Base de datos 2026'!AP65</f>
        <v>0</v>
      </c>
      <c r="P73" s="36">
        <f>'[1]Base de datos 2026'!AY65</f>
        <v>0</v>
      </c>
      <c r="Q73" s="37">
        <f>'[1]Base de datos 2026'!BA65</f>
        <v>0</v>
      </c>
      <c r="R73" s="37"/>
      <c r="S73" s="38">
        <f>'[1]Base de datos 2026'!BN65</f>
        <v>0</v>
      </c>
      <c r="T73" s="39">
        <f>'[1]Base de datos 2026'!BO65</f>
        <v>0</v>
      </c>
      <c r="U73" s="40"/>
    </row>
    <row r="74" spans="1:21" s="41" customFormat="1" ht="45.75" thickBot="1" x14ac:dyDescent="0.6">
      <c r="A74" s="31" t="s">
        <v>117</v>
      </c>
      <c r="B74" s="34"/>
      <c r="C74" s="34"/>
      <c r="D74" s="34"/>
      <c r="E74" s="34"/>
      <c r="F74" s="34"/>
      <c r="G74" s="34"/>
      <c r="H74" s="35"/>
      <c r="I74" s="35"/>
      <c r="J74" s="36">
        <v>19</v>
      </c>
      <c r="K74" s="36">
        <v>0</v>
      </c>
      <c r="L74" s="36">
        <v>0</v>
      </c>
      <c r="M74" s="36"/>
      <c r="N74" s="36"/>
      <c r="O74" s="36">
        <v>0</v>
      </c>
      <c r="P74" s="36">
        <v>0</v>
      </c>
      <c r="Q74" s="37">
        <v>0</v>
      </c>
      <c r="R74" s="37"/>
      <c r="S74" s="38">
        <v>0</v>
      </c>
      <c r="T74" s="39">
        <v>0</v>
      </c>
      <c r="U74" s="40">
        <v>0</v>
      </c>
    </row>
    <row r="75" spans="1:21" s="143" customFormat="1" ht="190.5" customHeight="1" x14ac:dyDescent="0.75">
      <c r="A75" s="45"/>
      <c r="B75" s="45"/>
      <c r="C75" s="45"/>
      <c r="D75" s="45"/>
      <c r="E75" s="45"/>
      <c r="F75" s="45"/>
      <c r="G75" s="46"/>
      <c r="H75" s="45"/>
      <c r="I75" s="45"/>
      <c r="J75" s="45"/>
      <c r="K75" s="47" t="s">
        <v>41</v>
      </c>
      <c r="L75" s="48" t="s">
        <v>42</v>
      </c>
      <c r="M75" s="45"/>
      <c r="N75" s="45"/>
      <c r="O75" s="48" t="s">
        <v>43</v>
      </c>
      <c r="P75" s="49" t="s">
        <v>44</v>
      </c>
      <c r="Q75" s="50"/>
      <c r="R75" s="51" t="s">
        <v>45</v>
      </c>
      <c r="S75" s="52" t="s">
        <v>45</v>
      </c>
      <c r="T75" s="53"/>
      <c r="U75" s="45"/>
    </row>
    <row r="76" spans="1:21" s="143" customFormat="1" ht="119.25" customHeight="1" x14ac:dyDescent="0.75">
      <c r="A76" s="45"/>
      <c r="B76" s="45"/>
      <c r="C76" s="45"/>
      <c r="D76" s="45"/>
      <c r="E76" s="45"/>
      <c r="F76" s="45"/>
      <c r="G76" s="46"/>
      <c r="H76" s="45"/>
      <c r="I76" s="45"/>
      <c r="J76" s="45"/>
      <c r="K76" s="54"/>
      <c r="L76" s="55"/>
      <c r="M76" s="45"/>
      <c r="N76" s="45"/>
      <c r="O76" s="55"/>
      <c r="P76" s="56" t="s">
        <v>46</v>
      </c>
      <c r="Q76" s="57" t="s">
        <v>25</v>
      </c>
      <c r="R76" s="58" t="s">
        <v>16</v>
      </c>
      <c r="S76" s="57" t="s">
        <v>47</v>
      </c>
      <c r="T76" s="59" t="s">
        <v>27</v>
      </c>
      <c r="U76" s="45"/>
    </row>
    <row r="77" spans="1:21" s="143" customFormat="1" ht="56.25" x14ac:dyDescent="0.75">
      <c r="A77" s="45"/>
      <c r="B77" s="45"/>
      <c r="C77" s="45"/>
      <c r="D77" s="45"/>
      <c r="E77" s="45"/>
      <c r="F77" s="45"/>
      <c r="G77" s="46"/>
      <c r="H77" s="45"/>
      <c r="I77" s="45"/>
      <c r="J77" s="45"/>
      <c r="K77" s="60">
        <f>SUM(K21:K74)</f>
        <v>209462909.28420004</v>
      </c>
      <c r="L77" s="61">
        <f>SUM(L21:L74)</f>
        <v>209462909.28420004</v>
      </c>
      <c r="M77" s="45"/>
      <c r="N77" s="45"/>
      <c r="O77" s="62">
        <f>SUM(O21:O74)</f>
        <v>0</v>
      </c>
      <c r="P77" s="63">
        <f>SUM(P21:P74)</f>
        <v>0</v>
      </c>
      <c r="Q77" s="63">
        <f>SUM(Q21:Q74)</f>
        <v>0</v>
      </c>
      <c r="R77" s="64"/>
      <c r="S77" s="65">
        <f>SUM(S21:S74)/1100</f>
        <v>1.1248909090909092E-2</v>
      </c>
      <c r="T77" s="64">
        <f>AVERAGE(T21:T74)/100</f>
        <v>0.14957127680752985</v>
      </c>
      <c r="U77" s="45"/>
    </row>
    <row r="78" spans="1:21" s="143" customFormat="1" ht="56.25" x14ac:dyDescent="0.75">
      <c r="A78" s="45"/>
      <c r="B78" s="45"/>
      <c r="C78" s="45"/>
      <c r="D78" s="45"/>
      <c r="E78" s="45"/>
      <c r="F78" s="45"/>
      <c r="G78" s="46"/>
      <c r="H78" s="45"/>
      <c r="I78" s="66"/>
      <c r="J78" s="66"/>
      <c r="K78" s="67"/>
      <c r="L78" s="68"/>
      <c r="M78" s="45"/>
      <c r="N78" s="45"/>
      <c r="O78" s="69"/>
      <c r="P78" s="70"/>
      <c r="Q78" s="70"/>
      <c r="R78" s="71"/>
      <c r="S78" s="72"/>
      <c r="T78" s="71"/>
      <c r="U78" s="45"/>
    </row>
    <row r="79" spans="1:21" s="143" customFormat="1" ht="57" thickBot="1" x14ac:dyDescent="0.8">
      <c r="A79" s="45"/>
      <c r="B79" s="45"/>
      <c r="C79" s="45"/>
      <c r="D79" s="45"/>
      <c r="E79" s="45"/>
      <c r="F79" s="45"/>
      <c r="G79" s="46"/>
      <c r="H79" s="45"/>
      <c r="I79" s="45"/>
      <c r="J79" s="45"/>
      <c r="K79" s="73"/>
      <c r="L79" s="74"/>
      <c r="M79" s="45"/>
      <c r="N79" s="45"/>
      <c r="O79" s="75"/>
      <c r="P79" s="76"/>
      <c r="Q79" s="76"/>
      <c r="R79" s="77"/>
      <c r="S79" s="78"/>
      <c r="T79" s="77"/>
      <c r="U79" s="45"/>
    </row>
    <row r="80" spans="1:21" s="143" customFormat="1" ht="56.25" x14ac:dyDescent="0.75">
      <c r="A80" s="44"/>
      <c r="B80" s="45"/>
      <c r="C80" s="45"/>
      <c r="D80" s="45"/>
      <c r="E80" s="45"/>
      <c r="F80" s="45"/>
      <c r="G80" s="46"/>
      <c r="H80" s="45"/>
      <c r="I80" s="45"/>
      <c r="J80" s="45"/>
      <c r="K80" s="79"/>
      <c r="L80" s="79"/>
      <c r="M80" s="45"/>
      <c r="N80" s="45"/>
      <c r="O80" s="79"/>
      <c r="P80" s="79"/>
      <c r="Q80" s="80"/>
      <c r="R80" s="79"/>
      <c r="S80" s="80"/>
      <c r="T80" s="45"/>
      <c r="U80" s="45"/>
    </row>
    <row r="81" spans="1:21" s="143" customFormat="1" ht="56.25" x14ac:dyDescent="0.75">
      <c r="A81" s="44"/>
      <c r="B81" s="45"/>
      <c r="C81" s="45"/>
      <c r="D81" s="45"/>
      <c r="E81" s="45"/>
      <c r="F81" s="45"/>
      <c r="G81" s="46"/>
      <c r="H81" s="45"/>
      <c r="I81" s="45"/>
      <c r="J81" s="45"/>
      <c r="K81" s="79"/>
      <c r="L81" s="79"/>
      <c r="M81" s="45"/>
      <c r="N81" s="45"/>
      <c r="O81" s="79"/>
      <c r="P81" s="79"/>
      <c r="Q81" s="80"/>
      <c r="R81" s="79"/>
      <c r="S81" s="80"/>
      <c r="T81" s="45"/>
      <c r="U81" s="45"/>
    </row>
    <row r="82" spans="1:21" s="85" customFormat="1" ht="55.5" customHeight="1" x14ac:dyDescent="0.7">
      <c r="A82" s="81"/>
      <c r="B82" s="82"/>
      <c r="C82" s="82"/>
      <c r="D82" s="82"/>
      <c r="E82" s="82"/>
      <c r="F82" s="82"/>
      <c r="G82" s="83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</row>
    <row r="83" spans="1:21" s="85" customFormat="1" ht="55.5" customHeight="1" x14ac:dyDescent="0.7">
      <c r="A83" s="81"/>
      <c r="B83" s="82"/>
      <c r="C83" s="82"/>
      <c r="D83" s="82"/>
      <c r="E83" s="82"/>
      <c r="F83" s="82"/>
      <c r="G83" s="83"/>
      <c r="H83" s="82"/>
      <c r="I83" s="82"/>
      <c r="J83" s="82"/>
      <c r="K83" s="82"/>
      <c r="L83" s="82"/>
      <c r="M83" s="82"/>
      <c r="N83" s="82"/>
      <c r="O83" s="84"/>
      <c r="P83" s="82"/>
      <c r="Q83" s="82"/>
      <c r="R83" s="82"/>
      <c r="S83" s="82"/>
      <c r="T83" s="82"/>
      <c r="U83" s="82"/>
    </row>
    <row r="84" spans="1:21" s="85" customFormat="1" ht="56.25" customHeight="1" x14ac:dyDescent="0.75">
      <c r="B84" s="86" t="s">
        <v>48</v>
      </c>
      <c r="C84" s="87"/>
      <c r="D84" s="87"/>
      <c r="E84" s="87"/>
      <c r="F84" s="87"/>
      <c r="G84" s="88" t="s">
        <v>48</v>
      </c>
      <c r="H84" s="89"/>
      <c r="I84" s="90" t="s">
        <v>48</v>
      </c>
      <c r="J84" s="90"/>
      <c r="K84" s="90"/>
      <c r="L84" s="90"/>
      <c r="M84" s="91" t="s">
        <v>49</v>
      </c>
      <c r="N84" s="91"/>
      <c r="O84" s="91"/>
      <c r="P84" s="92" t="s">
        <v>49</v>
      </c>
      <c r="Q84" s="93"/>
      <c r="R84" s="93"/>
      <c r="S84" s="93"/>
      <c r="T84" s="93"/>
      <c r="U84" s="94"/>
    </row>
    <row r="85" spans="1:21" s="85" customFormat="1" ht="56.25" customHeight="1" x14ac:dyDescent="0.75">
      <c r="A85" s="81"/>
      <c r="B85" s="81"/>
      <c r="C85" s="81"/>
      <c r="D85" s="81"/>
      <c r="E85" s="95"/>
      <c r="F85" s="95"/>
      <c r="G85" s="96"/>
      <c r="H85" s="97"/>
      <c r="I85" s="82"/>
      <c r="J85" s="97"/>
      <c r="K85" s="45"/>
      <c r="L85" s="45"/>
      <c r="M85" s="45"/>
      <c r="N85" s="82"/>
      <c r="O85" s="82"/>
      <c r="P85" s="82"/>
      <c r="Q85" s="82"/>
      <c r="R85" s="82"/>
      <c r="S85" s="82"/>
      <c r="T85" s="82"/>
      <c r="U85" s="82"/>
    </row>
    <row r="86" spans="1:21" s="85" customFormat="1" ht="56.25" customHeight="1" x14ac:dyDescent="0.75">
      <c r="A86" s="81"/>
      <c r="B86" s="81"/>
      <c r="C86" s="81"/>
      <c r="D86" s="81"/>
      <c r="E86" s="98"/>
      <c r="F86" s="97"/>
      <c r="G86" s="46"/>
      <c r="H86" s="97"/>
      <c r="I86" s="82"/>
      <c r="J86" s="97"/>
      <c r="K86" s="45"/>
      <c r="L86" s="45"/>
      <c r="M86" s="45"/>
      <c r="N86" s="82"/>
      <c r="O86" s="82"/>
      <c r="P86" s="82"/>
      <c r="Q86" s="82"/>
      <c r="R86" s="82"/>
      <c r="S86" s="82"/>
      <c r="T86" s="82"/>
      <c r="U86" s="82"/>
    </row>
    <row r="87" spans="1:21" s="85" customFormat="1" ht="56.25" customHeight="1" x14ac:dyDescent="0.75">
      <c r="A87" s="81"/>
      <c r="B87" s="81"/>
      <c r="C87" s="81"/>
      <c r="D87" s="81"/>
      <c r="E87" s="98"/>
      <c r="F87" s="97"/>
      <c r="G87" s="83"/>
      <c r="H87" s="97"/>
      <c r="I87" s="82"/>
      <c r="J87" s="97"/>
      <c r="K87" s="45"/>
      <c r="L87" s="45"/>
      <c r="M87" s="45"/>
      <c r="N87" s="82"/>
      <c r="O87" s="82"/>
      <c r="P87" s="82"/>
      <c r="Q87" s="82"/>
      <c r="R87" s="82"/>
      <c r="S87" s="82"/>
      <c r="T87" s="82"/>
      <c r="U87" s="82"/>
    </row>
    <row r="88" spans="1:21" s="85" customFormat="1" ht="56.25" customHeight="1" x14ac:dyDescent="0.75">
      <c r="A88" s="81"/>
      <c r="B88" s="99" t="s">
        <v>50</v>
      </c>
      <c r="C88" s="100"/>
      <c r="D88" s="100"/>
      <c r="E88" s="100"/>
      <c r="F88" s="100"/>
      <c r="G88" s="101" t="s">
        <v>51</v>
      </c>
      <c r="H88" s="102"/>
      <c r="I88" s="103" t="s">
        <v>52</v>
      </c>
      <c r="J88" s="103"/>
      <c r="K88" s="103"/>
      <c r="L88" s="103"/>
      <c r="M88" s="104" t="s">
        <v>53</v>
      </c>
      <c r="N88" s="104"/>
      <c r="O88" s="104"/>
      <c r="P88" s="105" t="s">
        <v>54</v>
      </c>
      <c r="Q88" s="106"/>
      <c r="R88" s="106"/>
      <c r="S88" s="106"/>
      <c r="T88" s="106"/>
      <c r="U88" s="82"/>
    </row>
    <row r="89" spans="1:21" s="85" customFormat="1" ht="56.25" customHeight="1" x14ac:dyDescent="0.75">
      <c r="A89" s="81"/>
      <c r="B89" s="107" t="s">
        <v>55</v>
      </c>
      <c r="C89" s="107"/>
      <c r="D89" s="107"/>
      <c r="E89" s="107"/>
      <c r="F89" s="107"/>
      <c r="G89" s="101" t="s">
        <v>56</v>
      </c>
      <c r="H89" s="102"/>
      <c r="I89" s="108" t="s">
        <v>57</v>
      </c>
      <c r="J89" s="108"/>
      <c r="K89" s="108"/>
      <c r="L89" s="108"/>
      <c r="M89" s="105" t="s">
        <v>58</v>
      </c>
      <c r="N89" s="105"/>
      <c r="O89" s="105"/>
      <c r="P89" s="105" t="s">
        <v>59</v>
      </c>
      <c r="Q89" s="106"/>
      <c r="R89" s="106"/>
      <c r="S89" s="106"/>
      <c r="T89" s="106"/>
      <c r="U89" s="82"/>
    </row>
    <row r="90" spans="1:21" s="85" customFormat="1" ht="55.5" customHeight="1" x14ac:dyDescent="0.7">
      <c r="A90" s="81"/>
      <c r="B90" s="107"/>
      <c r="C90" s="107"/>
      <c r="D90" s="107"/>
      <c r="E90" s="107"/>
      <c r="F90" s="107"/>
      <c r="G90" s="96"/>
      <c r="H90" s="82"/>
      <c r="I90" s="108"/>
      <c r="J90" s="108"/>
      <c r="K90" s="108"/>
      <c r="L90" s="108"/>
      <c r="M90" s="105"/>
      <c r="N90" s="105"/>
      <c r="O90" s="105"/>
      <c r="P90" s="82"/>
      <c r="Q90" s="82"/>
      <c r="R90" s="82"/>
      <c r="S90" s="82"/>
      <c r="T90" s="82"/>
      <c r="U90" s="82"/>
    </row>
    <row r="91" spans="1:21" s="85" customFormat="1" ht="55.5" customHeight="1" x14ac:dyDescent="0.7">
      <c r="A91" s="81"/>
      <c r="B91" s="82"/>
      <c r="C91" s="82"/>
      <c r="D91" s="82"/>
      <c r="E91" s="82"/>
      <c r="F91" s="82"/>
      <c r="G91" s="83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</row>
    <row r="92" spans="1:21" s="85" customFormat="1" ht="56.25" customHeight="1" x14ac:dyDescent="0.7">
      <c r="A92" s="81"/>
      <c r="B92" s="82"/>
      <c r="C92" s="82"/>
      <c r="D92" s="82"/>
      <c r="E92" s="82"/>
      <c r="F92" s="82"/>
      <c r="G92" s="83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</row>
    <row r="93" spans="1:21" s="85" customFormat="1" ht="56.25" customHeight="1" x14ac:dyDescent="0.75">
      <c r="A93" s="81"/>
      <c r="B93" s="105" t="s">
        <v>48</v>
      </c>
      <c r="C93" s="105"/>
      <c r="D93" s="105"/>
      <c r="E93" s="105"/>
      <c r="F93" s="105"/>
      <c r="G93" s="101" t="s">
        <v>48</v>
      </c>
      <c r="H93" s="109"/>
      <c r="I93" s="110" t="s">
        <v>48</v>
      </c>
      <c r="J93" s="110"/>
      <c r="K93" s="110"/>
      <c r="L93" s="110"/>
      <c r="M93" s="104" t="s">
        <v>49</v>
      </c>
      <c r="N93" s="104"/>
      <c r="O93" s="104"/>
      <c r="P93" s="105" t="s">
        <v>49</v>
      </c>
      <c r="Q93" s="106"/>
      <c r="R93" s="106"/>
      <c r="S93" s="106"/>
      <c r="T93" s="106"/>
      <c r="U93" s="111"/>
    </row>
    <row r="94" spans="1:21" s="85" customFormat="1" ht="56.25" customHeight="1" x14ac:dyDescent="0.75">
      <c r="A94" s="81"/>
      <c r="B94" s="111"/>
      <c r="C94" s="111"/>
      <c r="D94" s="111"/>
      <c r="E94" s="111"/>
      <c r="F94" s="111"/>
      <c r="G94" s="112"/>
      <c r="H94" s="113"/>
      <c r="I94" s="114"/>
      <c r="J94" s="115"/>
      <c r="K94" s="115"/>
      <c r="L94" s="116"/>
      <c r="M94" s="111"/>
      <c r="N94" s="117"/>
      <c r="O94" s="117"/>
      <c r="P94" s="111"/>
      <c r="Q94" s="117"/>
      <c r="R94" s="117"/>
      <c r="S94" s="117"/>
      <c r="T94" s="117"/>
      <c r="U94" s="111"/>
    </row>
    <row r="95" spans="1:21" s="85" customFormat="1" ht="56.25" customHeight="1" x14ac:dyDescent="0.75">
      <c r="A95" s="81"/>
      <c r="B95" s="105"/>
      <c r="C95" s="105"/>
      <c r="D95" s="105"/>
      <c r="E95" s="105"/>
      <c r="F95" s="105"/>
      <c r="G95" s="96"/>
      <c r="H95" s="81"/>
      <c r="I95" s="82"/>
      <c r="J95" s="97"/>
      <c r="K95" s="97"/>
      <c r="L95" s="97"/>
      <c r="M95" s="97"/>
      <c r="N95" s="82"/>
      <c r="O95" s="82"/>
      <c r="P95" s="82"/>
      <c r="Q95" s="82"/>
      <c r="R95" s="82"/>
      <c r="S95" s="82"/>
      <c r="T95" s="82"/>
      <c r="U95" s="82"/>
    </row>
    <row r="96" spans="1:21" s="85" customFormat="1" ht="55.5" x14ac:dyDescent="0.7">
      <c r="A96" s="81"/>
      <c r="B96" s="82"/>
      <c r="C96" s="82"/>
      <c r="D96" s="82"/>
      <c r="E96" s="81"/>
      <c r="F96" s="82"/>
      <c r="G96" s="96"/>
      <c r="H96" s="81"/>
      <c r="I96" s="82"/>
      <c r="J96" s="97"/>
      <c r="K96" s="97"/>
      <c r="L96" s="97"/>
      <c r="M96" s="97"/>
      <c r="N96" s="82"/>
      <c r="O96" s="82"/>
      <c r="P96" s="82"/>
      <c r="Q96" s="82"/>
      <c r="R96" s="82"/>
      <c r="S96" s="82"/>
      <c r="T96" s="82"/>
      <c r="U96" s="82"/>
    </row>
    <row r="97" spans="1:21" s="85" customFormat="1" ht="55.5" x14ac:dyDescent="0.7">
      <c r="A97" s="81"/>
      <c r="B97" s="82"/>
      <c r="C97" s="82"/>
      <c r="D97" s="82"/>
      <c r="E97" s="81"/>
      <c r="F97" s="82"/>
      <c r="G97" s="96"/>
      <c r="H97" s="81"/>
      <c r="I97" s="81"/>
      <c r="J97" s="81"/>
      <c r="K97" s="81"/>
      <c r="L97" s="97"/>
      <c r="M97" s="97"/>
      <c r="N97" s="82"/>
      <c r="O97" s="82"/>
      <c r="P97" s="82"/>
      <c r="Q97" s="118"/>
      <c r="R97" s="118"/>
      <c r="S97" s="118"/>
      <c r="T97" s="118"/>
      <c r="U97" s="118"/>
    </row>
    <row r="98" spans="1:21" s="85" customFormat="1" ht="55.5" customHeight="1" x14ac:dyDescent="0.75">
      <c r="A98" s="81"/>
      <c r="B98" s="105" t="s">
        <v>60</v>
      </c>
      <c r="C98" s="105"/>
      <c r="D98" s="105"/>
      <c r="E98" s="105"/>
      <c r="F98" s="105"/>
      <c r="G98" s="101" t="s">
        <v>61</v>
      </c>
      <c r="H98" s="109"/>
      <c r="I98" s="110" t="s">
        <v>62</v>
      </c>
      <c r="J98" s="110"/>
      <c r="K98" s="110"/>
      <c r="L98" s="110"/>
      <c r="M98" s="91" t="s">
        <v>63</v>
      </c>
      <c r="N98" s="91"/>
      <c r="O98" s="91"/>
      <c r="P98" s="105" t="s">
        <v>64</v>
      </c>
      <c r="Q98" s="106"/>
      <c r="R98" s="106"/>
      <c r="S98" s="106"/>
      <c r="T98" s="106"/>
      <c r="U98" s="119"/>
    </row>
    <row r="99" spans="1:21" s="85" customFormat="1" ht="56.25" customHeight="1" x14ac:dyDescent="0.75">
      <c r="A99" s="81"/>
      <c r="B99" s="108" t="s">
        <v>65</v>
      </c>
      <c r="C99" s="120"/>
      <c r="D99" s="120"/>
      <c r="E99" s="120"/>
      <c r="F99" s="120"/>
      <c r="G99" s="101" t="s">
        <v>66</v>
      </c>
      <c r="H99" s="101"/>
      <c r="I99" s="110" t="s">
        <v>67</v>
      </c>
      <c r="J99" s="110"/>
      <c r="K99" s="110"/>
      <c r="L99" s="110"/>
      <c r="M99" s="104" t="s">
        <v>68</v>
      </c>
      <c r="N99" s="104"/>
      <c r="O99" s="104"/>
      <c r="P99" s="105" t="s">
        <v>69</v>
      </c>
      <c r="Q99" s="106"/>
      <c r="R99" s="106"/>
      <c r="S99" s="106"/>
      <c r="T99" s="106"/>
      <c r="U99" s="121"/>
    </row>
    <row r="100" spans="1:21" s="85" customFormat="1" ht="56.25" x14ac:dyDescent="0.75">
      <c r="A100" s="81"/>
      <c r="B100" s="82"/>
      <c r="C100" s="82"/>
      <c r="D100" s="82"/>
      <c r="E100" s="82"/>
      <c r="F100" s="82"/>
      <c r="G100" s="101"/>
      <c r="H100" s="101"/>
      <c r="I100" s="82"/>
      <c r="J100" s="105"/>
      <c r="K100" s="105"/>
      <c r="L100" s="105"/>
      <c r="M100" s="122"/>
      <c r="N100" s="122"/>
      <c r="O100" s="122"/>
      <c r="P100" s="123"/>
      <c r="Q100" s="123"/>
      <c r="R100" s="123"/>
      <c r="S100" s="82"/>
      <c r="T100" s="82"/>
      <c r="U100" s="82"/>
    </row>
    <row r="101" spans="1:21" s="85" customFormat="1" ht="55.5" x14ac:dyDescent="0.7">
      <c r="A101" s="81"/>
      <c r="B101" s="82"/>
      <c r="C101" s="82"/>
      <c r="D101" s="82"/>
      <c r="E101" s="82"/>
      <c r="F101" s="82"/>
      <c r="G101" s="83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</row>
    <row r="102" spans="1:21" s="85" customFormat="1" ht="55.5" x14ac:dyDescent="0.7">
      <c r="A102" s="81"/>
      <c r="B102" s="82"/>
      <c r="C102" s="82"/>
      <c r="D102" s="82"/>
      <c r="E102" s="82"/>
      <c r="F102" s="82"/>
      <c r="G102" s="83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</row>
    <row r="103" spans="1:21" s="85" customFormat="1" ht="56.25" customHeight="1" x14ac:dyDescent="0.75">
      <c r="A103" s="81"/>
      <c r="B103" s="105" t="s">
        <v>48</v>
      </c>
      <c r="C103" s="105"/>
      <c r="D103" s="105"/>
      <c r="E103" s="105"/>
      <c r="F103" s="105"/>
      <c r="G103" s="105" t="s">
        <v>48</v>
      </c>
      <c r="H103" s="106"/>
      <c r="I103" s="105" t="s">
        <v>48</v>
      </c>
      <c r="J103" s="106"/>
      <c r="K103" s="106"/>
      <c r="L103" s="106"/>
      <c r="M103" s="82"/>
      <c r="N103" s="82"/>
      <c r="O103" s="82"/>
      <c r="P103" s="82"/>
      <c r="Q103" s="82"/>
      <c r="R103" s="82"/>
      <c r="S103" s="82"/>
      <c r="T103" s="82"/>
      <c r="U103" s="82"/>
    </row>
    <row r="104" spans="1:21" s="85" customFormat="1" ht="56.25" x14ac:dyDescent="0.75">
      <c r="A104" s="81"/>
      <c r="B104" s="111"/>
      <c r="C104" s="111"/>
      <c r="D104" s="111"/>
      <c r="E104" s="111"/>
      <c r="F104" s="111"/>
      <c r="G104" s="46"/>
      <c r="H104" s="82"/>
      <c r="I104" s="82"/>
      <c r="J104" s="111"/>
      <c r="K104" s="113"/>
      <c r="L104" s="113"/>
      <c r="M104" s="82"/>
      <c r="N104" s="82"/>
      <c r="O104" s="82"/>
      <c r="P104" s="82"/>
      <c r="Q104" s="82"/>
      <c r="R104" s="82"/>
      <c r="S104" s="82"/>
      <c r="T104" s="82"/>
      <c r="U104" s="82"/>
    </row>
    <row r="105" spans="1:21" s="85" customFormat="1" ht="56.25" x14ac:dyDescent="0.75">
      <c r="A105" s="81"/>
      <c r="B105" s="111"/>
      <c r="C105" s="111"/>
      <c r="D105" s="111"/>
      <c r="E105" s="111"/>
      <c r="F105" s="111"/>
      <c r="G105" s="83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</row>
    <row r="106" spans="1:21" s="85" customFormat="1" ht="56.25" x14ac:dyDescent="0.75">
      <c r="A106" s="81"/>
      <c r="B106" s="111"/>
      <c r="C106" s="111"/>
      <c r="D106" s="111"/>
      <c r="E106" s="111"/>
      <c r="F106" s="111"/>
      <c r="G106" s="83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</row>
    <row r="107" spans="1:21" s="85" customFormat="1" ht="56.25" x14ac:dyDescent="0.75">
      <c r="A107" s="81"/>
      <c r="B107" s="81"/>
      <c r="C107" s="81"/>
      <c r="D107" s="81"/>
      <c r="E107" s="81"/>
      <c r="F107" s="81"/>
      <c r="G107" s="83"/>
      <c r="H107" s="82"/>
      <c r="I107" s="82"/>
      <c r="J107" s="81"/>
      <c r="K107" s="81"/>
      <c r="L107" s="81"/>
      <c r="M107" s="99"/>
      <c r="N107" s="124"/>
      <c r="O107" s="124"/>
      <c r="P107" s="82"/>
      <c r="Q107" s="105"/>
      <c r="R107" s="105"/>
      <c r="S107" s="109"/>
      <c r="T107" s="109"/>
      <c r="U107" s="109"/>
    </row>
    <row r="108" spans="1:21" s="85" customFormat="1" ht="101.25" customHeight="1" x14ac:dyDescent="0.75">
      <c r="A108" s="81"/>
      <c r="B108" s="101" t="s">
        <v>70</v>
      </c>
      <c r="C108" s="106"/>
      <c r="D108" s="106"/>
      <c r="E108" s="106"/>
      <c r="F108" s="106"/>
      <c r="G108" s="99" t="s">
        <v>71</v>
      </c>
      <c r="H108" s="125"/>
      <c r="I108" s="99" t="s">
        <v>72</v>
      </c>
      <c r="J108" s="126"/>
      <c r="K108" s="126"/>
      <c r="L108" s="126"/>
      <c r="M108" s="82"/>
      <c r="N108" s="81"/>
      <c r="O108" s="81"/>
      <c r="P108" s="82"/>
      <c r="Q108" s="82"/>
      <c r="R108" s="82"/>
      <c r="S108" s="81"/>
      <c r="T108" s="81"/>
      <c r="U108" s="82"/>
    </row>
    <row r="109" spans="1:21" s="85" customFormat="1" ht="131.25" customHeight="1" x14ac:dyDescent="0.7">
      <c r="A109" s="81"/>
      <c r="B109" s="127" t="s">
        <v>73</v>
      </c>
      <c r="C109" s="120"/>
      <c r="D109" s="120"/>
      <c r="E109" s="120"/>
      <c r="F109" s="120"/>
      <c r="G109" s="108" t="s">
        <v>74</v>
      </c>
      <c r="H109" s="106"/>
      <c r="I109" s="108" t="s">
        <v>75</v>
      </c>
      <c r="J109" s="128"/>
      <c r="K109" s="128"/>
      <c r="L109" s="128"/>
      <c r="M109" s="82"/>
      <c r="N109" s="81"/>
      <c r="O109" s="81"/>
      <c r="P109" s="82"/>
      <c r="Q109" s="82"/>
      <c r="R109" s="82"/>
      <c r="S109" s="81"/>
      <c r="T109" s="81"/>
      <c r="U109" s="82"/>
    </row>
    <row r="110" spans="1:21" s="85" customFormat="1" ht="56.25" x14ac:dyDescent="0.75">
      <c r="A110" s="81"/>
      <c r="B110" s="81"/>
      <c r="C110" s="81"/>
      <c r="D110" s="81"/>
      <c r="E110" s="81"/>
      <c r="F110" s="81"/>
      <c r="G110" s="96"/>
      <c r="H110" s="82"/>
      <c r="I110" s="82"/>
      <c r="J110" s="119"/>
      <c r="K110" s="119"/>
      <c r="L110" s="119"/>
      <c r="M110" s="99"/>
      <c r="N110" s="124"/>
      <c r="O110" s="124"/>
      <c r="P110" s="82"/>
      <c r="Q110" s="105"/>
      <c r="R110" s="105"/>
      <c r="S110" s="109"/>
      <c r="T110" s="109"/>
      <c r="U110" s="109"/>
    </row>
    <row r="111" spans="1:21" s="85" customFormat="1" ht="120" customHeight="1" x14ac:dyDescent="0.7">
      <c r="A111" s="81"/>
      <c r="B111" s="81"/>
      <c r="C111" s="81"/>
      <c r="D111" s="81"/>
      <c r="E111" s="81"/>
      <c r="F111" s="81"/>
      <c r="G111" s="96"/>
      <c r="H111" s="82"/>
      <c r="I111" s="82"/>
      <c r="J111" s="81"/>
      <c r="K111" s="81"/>
      <c r="L111" s="81"/>
      <c r="M111" s="99"/>
      <c r="N111" s="124"/>
      <c r="O111" s="124"/>
      <c r="P111" s="82"/>
      <c r="Q111" s="108"/>
      <c r="R111" s="108"/>
      <c r="S111" s="120"/>
      <c r="T111" s="120"/>
      <c r="U111" s="120"/>
    </row>
    <row r="112" spans="1:21" s="85" customFormat="1" ht="55.5" x14ac:dyDescent="0.7">
      <c r="A112" s="81"/>
      <c r="B112" s="82"/>
      <c r="C112" s="82"/>
      <c r="D112" s="82"/>
      <c r="E112" s="82"/>
      <c r="F112" s="82"/>
      <c r="G112" s="83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</row>
    <row r="113" spans="1:21" s="85" customFormat="1" ht="90.75" x14ac:dyDescent="1.2">
      <c r="A113" s="81"/>
      <c r="B113" s="129"/>
      <c r="C113" s="45"/>
      <c r="D113" s="82"/>
      <c r="E113" s="82"/>
      <c r="F113" s="82"/>
      <c r="G113" s="83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</row>
    <row r="114" spans="1:21" s="85" customFormat="1" ht="56.25" x14ac:dyDescent="0.75">
      <c r="A114" s="81"/>
      <c r="B114" s="119"/>
      <c r="C114" s="119"/>
      <c r="D114" s="119"/>
      <c r="E114" s="119"/>
      <c r="F114" s="119"/>
      <c r="G114" s="99"/>
      <c r="H114" s="107"/>
      <c r="I114" s="99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</row>
    <row r="115" spans="1:21" s="85" customFormat="1" ht="56.25" x14ac:dyDescent="0.75">
      <c r="A115" s="81"/>
      <c r="B115" s="121"/>
      <c r="C115" s="121"/>
      <c r="D115" s="121"/>
      <c r="E115" s="121"/>
      <c r="F115" s="121"/>
      <c r="G115" s="83"/>
      <c r="H115" s="82"/>
      <c r="I115" s="81"/>
      <c r="J115" s="82"/>
      <c r="K115" s="82"/>
      <c r="L115" s="82"/>
      <c r="M115" s="81"/>
      <c r="N115" s="82"/>
      <c r="O115" s="82"/>
      <c r="P115" s="82"/>
      <c r="Q115" s="82"/>
      <c r="R115" s="82"/>
      <c r="S115" s="82"/>
      <c r="T115" s="82"/>
      <c r="U115" s="82"/>
    </row>
    <row r="116" spans="1:21" s="85" customFormat="1" ht="55.5" x14ac:dyDescent="0.7">
      <c r="A116" s="81"/>
      <c r="B116" s="82"/>
      <c r="C116" s="82"/>
      <c r="D116" s="82"/>
      <c r="E116" s="82"/>
      <c r="F116" s="82"/>
      <c r="G116" s="83"/>
      <c r="H116" s="82"/>
      <c r="I116" s="81"/>
      <c r="J116" s="82"/>
      <c r="K116" s="82"/>
      <c r="L116" s="82"/>
      <c r="M116" s="81"/>
      <c r="N116" s="82"/>
      <c r="O116" s="82"/>
      <c r="P116" s="82"/>
      <c r="Q116" s="82"/>
      <c r="R116" s="82"/>
      <c r="S116" s="82"/>
      <c r="T116" s="82"/>
      <c r="U116" s="82"/>
    </row>
    <row r="117" spans="1:21" s="85" customFormat="1" ht="56.25" x14ac:dyDescent="0.75">
      <c r="A117" s="81"/>
      <c r="B117" s="105"/>
      <c r="C117" s="109"/>
      <c r="D117" s="109"/>
      <c r="E117" s="109"/>
      <c r="F117" s="109"/>
      <c r="G117" s="99"/>
      <c r="H117" s="130"/>
      <c r="I117" s="130"/>
      <c r="J117" s="82"/>
      <c r="K117" s="82"/>
      <c r="L117" s="82"/>
      <c r="M117" s="81"/>
      <c r="N117" s="82"/>
      <c r="O117" s="82"/>
      <c r="P117" s="82"/>
      <c r="Q117" s="82"/>
      <c r="R117" s="82"/>
      <c r="S117" s="82"/>
      <c r="T117" s="82"/>
      <c r="U117" s="82"/>
    </row>
    <row r="118" spans="1:21" s="85" customFormat="1" ht="56.25" x14ac:dyDescent="0.75">
      <c r="A118" s="81"/>
      <c r="B118" s="105"/>
      <c r="C118" s="109"/>
      <c r="D118" s="109"/>
      <c r="E118" s="109"/>
      <c r="F118" s="109"/>
      <c r="G118" s="99"/>
      <c r="H118" s="106"/>
      <c r="I118" s="106"/>
      <c r="J118" s="82"/>
      <c r="K118" s="82"/>
      <c r="L118" s="82"/>
      <c r="M118" s="81"/>
      <c r="N118" s="82"/>
      <c r="O118" s="82"/>
      <c r="P118" s="82"/>
      <c r="Q118" s="82"/>
      <c r="R118" s="82"/>
      <c r="S118" s="82"/>
      <c r="T118" s="82"/>
      <c r="U118" s="81"/>
    </row>
    <row r="119" spans="1:21" s="85" customFormat="1" ht="55.5" x14ac:dyDescent="0.7">
      <c r="A119" s="81"/>
      <c r="B119" s="82"/>
      <c r="C119" s="82"/>
      <c r="D119" s="82"/>
      <c r="E119" s="82"/>
      <c r="F119" s="82"/>
      <c r="G119" s="83"/>
      <c r="H119" s="82"/>
      <c r="I119" s="81"/>
      <c r="J119" s="82"/>
      <c r="K119" s="82"/>
      <c r="L119" s="82"/>
      <c r="M119" s="81"/>
      <c r="N119" s="82"/>
      <c r="O119" s="82"/>
      <c r="P119" s="82"/>
      <c r="Q119" s="82"/>
      <c r="R119" s="82"/>
      <c r="S119" s="82"/>
      <c r="T119" s="82"/>
      <c r="U119" s="81"/>
    </row>
    <row r="120" spans="1:21" s="85" customFormat="1" ht="89.25" customHeight="1" x14ac:dyDescent="0.75">
      <c r="A120" s="81"/>
      <c r="B120" s="82"/>
      <c r="C120" s="82"/>
      <c r="D120" s="82"/>
      <c r="E120" s="82"/>
      <c r="F120" s="82"/>
      <c r="G120" s="83"/>
      <c r="H120" s="82"/>
      <c r="I120" s="82"/>
      <c r="J120" s="66" t="e">
        <f>'[1]Base de datos 2026'!#REF!</f>
        <v>#REF!</v>
      </c>
      <c r="K120" s="66" t="e">
        <f>'[1]Base de datos 2026'!#REF!</f>
        <v>#REF!</v>
      </c>
      <c r="L120" s="66" t="e">
        <f>'[1]Base de datos 2026'!#REF!</f>
        <v>#REF!</v>
      </c>
      <c r="M120" s="82"/>
      <c r="N120" s="82"/>
      <c r="O120" s="131" t="e">
        <f>'[1]Base de datos 2026'!#REF!</f>
        <v>#REF!</v>
      </c>
      <c r="P120" s="131" t="e">
        <f>'[1]Base de datos 2026'!#REF!</f>
        <v>#REF!</v>
      </c>
      <c r="Q120" s="131" t="e">
        <f>'[1]Base de datos 2026'!#REF!</f>
        <v>#REF!</v>
      </c>
      <c r="R120" s="131"/>
      <c r="S120" s="131">
        <f>SUM(S21:S74)</f>
        <v>12.373800000000001</v>
      </c>
      <c r="T120" s="131">
        <f>SUM(T21:T74)</f>
        <v>807.68489476066122</v>
      </c>
      <c r="U120" s="66"/>
    </row>
    <row r="121" spans="1:21" s="144" customFormat="1" ht="89.25" customHeight="1" x14ac:dyDescent="0.75">
      <c r="A121" s="134"/>
      <c r="B121" s="132"/>
      <c r="C121" s="132"/>
      <c r="D121" s="132"/>
      <c r="E121" s="132"/>
      <c r="F121" s="132"/>
      <c r="G121" s="133"/>
      <c r="H121" s="132"/>
      <c r="I121" s="132"/>
      <c r="J121" s="66">
        <f>SUM(J21:J74)</f>
        <v>97</v>
      </c>
      <c r="K121" s="66">
        <f>SUM(K21:K74)</f>
        <v>209462909.28420004</v>
      </c>
      <c r="L121" s="66">
        <f>SUM(L21:L74)</f>
        <v>209462909.28420004</v>
      </c>
      <c r="M121" s="82"/>
      <c r="N121" s="82"/>
      <c r="O121" s="131">
        <f>SUM(O21:O74)</f>
        <v>0</v>
      </c>
      <c r="P121" s="131">
        <f>SUM(P21:P74)</f>
        <v>0</v>
      </c>
      <c r="Q121" s="131">
        <f>SUM(Q21:Q74)</f>
        <v>0</v>
      </c>
      <c r="R121" s="131"/>
      <c r="S121" s="131">
        <f>S120/163</f>
        <v>7.5912883435582834E-2</v>
      </c>
      <c r="T121" s="131" t="e">
        <f>#REF!/K120*100</f>
        <v>#REF!</v>
      </c>
      <c r="U121" s="131"/>
    </row>
    <row r="122" spans="1:21" s="144" customFormat="1" ht="89.25" customHeight="1" x14ac:dyDescent="0.75">
      <c r="A122" s="134"/>
      <c r="B122" s="134"/>
      <c r="C122" s="134"/>
      <c r="D122" s="134"/>
      <c r="E122" s="134"/>
      <c r="F122" s="134"/>
      <c r="G122" s="135"/>
      <c r="H122" s="134"/>
      <c r="I122" s="134"/>
      <c r="J122" s="66" t="e">
        <f>J120-J121</f>
        <v>#REF!</v>
      </c>
      <c r="K122" s="66" t="e">
        <f>K120-K121</f>
        <v>#REF!</v>
      </c>
      <c r="L122" s="66" t="e">
        <f>L120-L121</f>
        <v>#REF!</v>
      </c>
      <c r="M122" s="82"/>
      <c r="N122" s="82"/>
      <c r="O122" s="131" t="e">
        <f>O120-O121</f>
        <v>#REF!</v>
      </c>
      <c r="P122" s="131" t="e">
        <f>P120-P121</f>
        <v>#REF!</v>
      </c>
      <c r="Q122" s="131" t="e">
        <f>Q120-Q121</f>
        <v>#REF!</v>
      </c>
      <c r="R122" s="131"/>
      <c r="S122" s="131"/>
      <c r="T122" s="136"/>
      <c r="U122" s="131"/>
    </row>
    <row r="123" spans="1:21" ht="89.25" customHeight="1" x14ac:dyDescent="0.25">
      <c r="J123" s="137"/>
      <c r="K123" s="137"/>
      <c r="L123" s="137"/>
      <c r="M123" s="137"/>
      <c r="N123" s="137"/>
      <c r="O123" s="137"/>
      <c r="P123" s="137"/>
      <c r="Q123" s="137"/>
      <c r="R123" s="137"/>
    </row>
    <row r="124" spans="1:21" ht="89.25" customHeight="1" x14ac:dyDescent="0.75">
      <c r="Q124" s="66"/>
      <c r="R124" s="66"/>
      <c r="S124" s="66"/>
    </row>
    <row r="125" spans="1:21" ht="89.25" customHeight="1" x14ac:dyDescent="0.75">
      <c r="J125" s="66"/>
      <c r="K125" s="66"/>
      <c r="R125" s="66"/>
      <c r="T125" s="66" t="e">
        <f>P120/K120*100</f>
        <v>#REF!</v>
      </c>
    </row>
    <row r="126" spans="1:21" ht="89.25" customHeight="1" x14ac:dyDescent="0.75">
      <c r="J126" s="66"/>
      <c r="K126" s="66"/>
    </row>
    <row r="127" spans="1:21" ht="89.25" customHeight="1" x14ac:dyDescent="0.75">
      <c r="K127" s="66"/>
    </row>
    <row r="128" spans="1:21" ht="89.25" customHeight="1" x14ac:dyDescent="0.75">
      <c r="J128" s="66"/>
      <c r="K128" s="66"/>
      <c r="P128" s="66"/>
    </row>
    <row r="129" spans="10:16" ht="89.25" customHeight="1" x14ac:dyDescent="0.75">
      <c r="J129" s="66"/>
      <c r="K129" s="66"/>
      <c r="P129" s="66"/>
    </row>
    <row r="130" spans="10:16" ht="56.25" x14ac:dyDescent="0.75">
      <c r="K130" s="66"/>
      <c r="P130" s="66"/>
    </row>
    <row r="131" spans="10:16" ht="56.25" x14ac:dyDescent="0.75">
      <c r="P131" s="66"/>
    </row>
    <row r="132" spans="10:16" ht="56.25" x14ac:dyDescent="0.75">
      <c r="P132" s="66"/>
    </row>
    <row r="134" spans="10:16" ht="56.25" x14ac:dyDescent="0.75">
      <c r="P134" s="66"/>
    </row>
    <row r="135" spans="10:16" ht="56.25" x14ac:dyDescent="0.75">
      <c r="P135" s="66"/>
    </row>
    <row r="136" spans="10:16" ht="56.25" x14ac:dyDescent="0.75">
      <c r="P136" s="66"/>
    </row>
  </sheetData>
  <autoFilter ref="A18:U19">
    <filterColumn colId="1" showButton="0"/>
    <filterColumn colId="7" showButton="0"/>
    <filterColumn colId="12" showButton="0"/>
    <filterColumn colId="13" showButton="0"/>
    <filterColumn colId="15" showButton="0"/>
    <filterColumn colId="18" showButton="0"/>
  </autoFilter>
  <mergeCells count="86">
    <mergeCell ref="B118:F118"/>
    <mergeCell ref="G118:I118"/>
    <mergeCell ref="M110:O110"/>
    <mergeCell ref="Q110:U110"/>
    <mergeCell ref="M111:O111"/>
    <mergeCell ref="Q111:U111"/>
    <mergeCell ref="G114:I114"/>
    <mergeCell ref="B117:F117"/>
    <mergeCell ref="G117:I117"/>
    <mergeCell ref="B108:F108"/>
    <mergeCell ref="G108:H108"/>
    <mergeCell ref="I108:L108"/>
    <mergeCell ref="B109:F109"/>
    <mergeCell ref="G109:H109"/>
    <mergeCell ref="I109:L109"/>
    <mergeCell ref="J100:L100"/>
    <mergeCell ref="B103:F103"/>
    <mergeCell ref="G103:H103"/>
    <mergeCell ref="I103:L103"/>
    <mergeCell ref="M107:O107"/>
    <mergeCell ref="Q107:U107"/>
    <mergeCell ref="B98:F98"/>
    <mergeCell ref="G98:H98"/>
    <mergeCell ref="I98:L98"/>
    <mergeCell ref="M98:O98"/>
    <mergeCell ref="P98:T98"/>
    <mergeCell ref="B99:F99"/>
    <mergeCell ref="G99:H100"/>
    <mergeCell ref="I99:L99"/>
    <mergeCell ref="M99:O99"/>
    <mergeCell ref="P99:T99"/>
    <mergeCell ref="B93:F93"/>
    <mergeCell ref="G93:H93"/>
    <mergeCell ref="I93:L93"/>
    <mergeCell ref="M93:O93"/>
    <mergeCell ref="P93:T93"/>
    <mergeCell ref="B95:F95"/>
    <mergeCell ref="B88:F88"/>
    <mergeCell ref="G88:H88"/>
    <mergeCell ref="I88:L88"/>
    <mergeCell ref="M88:O88"/>
    <mergeCell ref="P88:T88"/>
    <mergeCell ref="B89:F90"/>
    <mergeCell ref="G89:H89"/>
    <mergeCell ref="I89:L90"/>
    <mergeCell ref="M89:O90"/>
    <mergeCell ref="P89:T89"/>
    <mergeCell ref="S77:S79"/>
    <mergeCell ref="T77:T79"/>
    <mergeCell ref="B84:F84"/>
    <mergeCell ref="G84:H84"/>
    <mergeCell ref="I84:L84"/>
    <mergeCell ref="M84:O84"/>
    <mergeCell ref="P84:T84"/>
    <mergeCell ref="K77:K79"/>
    <mergeCell ref="L77:L79"/>
    <mergeCell ref="O77:O79"/>
    <mergeCell ref="P77:P79"/>
    <mergeCell ref="Q77:Q79"/>
    <mergeCell ref="R77:R79"/>
    <mergeCell ref="K75:K76"/>
    <mergeCell ref="L75:L76"/>
    <mergeCell ref="O75:O76"/>
    <mergeCell ref="P75:Q75"/>
    <mergeCell ref="S75:T75"/>
    <mergeCell ref="M18:O18"/>
    <mergeCell ref="P18:Q18"/>
    <mergeCell ref="R18:R19"/>
    <mergeCell ref="S18:T18"/>
    <mergeCell ref="U18:U19"/>
    <mergeCell ref="B17:U17"/>
    <mergeCell ref="B18:C18"/>
    <mergeCell ref="D18:D19"/>
    <mergeCell ref="E18:E19"/>
    <mergeCell ref="F18:F19"/>
    <mergeCell ref="G18:G19"/>
    <mergeCell ref="H18:I18"/>
    <mergeCell ref="J18:J19"/>
    <mergeCell ref="K18:K19"/>
    <mergeCell ref="L18:L19"/>
    <mergeCell ref="B10:U10"/>
    <mergeCell ref="B11:U11"/>
    <mergeCell ref="B13:U13"/>
    <mergeCell ref="B14:U14"/>
    <mergeCell ref="B15:U15"/>
    <mergeCell ref="B16:U16"/>
  </mergeCells>
  <printOptions horizontalCentered="1"/>
  <pageMargins left="0" right="0" top="0.74803149606299213" bottom="0.74803149606299213" header="0.31496062992125984" footer="0.31496062992125984"/>
  <pageSetup scale="10" fitToHeight="0" orientation="landscape" r:id="rId1"/>
  <headerFooter>
    <oddFooter>&amp;R&amp;72&amp;P DE &amp;N</oddFooter>
  </headerFooter>
  <rowBreaks count="1" manualBreakCount="1">
    <brk id="80" min="1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Avance Financiero</vt:lpstr>
      <vt:lpstr>'Avance Financiero'!Área_de_impresión</vt:lpstr>
      <vt:lpstr>'Avance Financiero'!Títulos_a_imprimir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2026-07-17T16:43:10Z</dcterms:created>
  <dcterms:modified xsi:type="dcterms:W3CDTF">2026-07-17T16:47:02Z</dcterms:modified>
</cp:coreProperties>
</file>