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1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 francisco\Desktop\2019\pagina web\DAGP Y DFEGIS 3er. TRIMESTRE 2019\ART 122 Fr 02B\"/>
    </mc:Choice>
  </mc:AlternateContent>
  <bookViews>
    <workbookView xWindow="0" yWindow="0" windowWidth="4035" windowHeight="1665" activeTab="2"/>
  </bookViews>
  <sheets>
    <sheet name="Hoja2" sheetId="2" r:id="rId1"/>
    <sheet name="Hoja3" sheetId="3" r:id="rId2"/>
    <sheet name="Hoja6" sheetId="6" r:id="rId3"/>
  </sheets>
  <definedNames>
    <definedName name="_xlnm._FilterDatabase" localSheetId="1" hidden="1">Hoja3!#REF!</definedName>
    <definedName name="_xlchart.v1.0" hidden="1">Hoja3!$A$32:$A$39</definedName>
    <definedName name="_xlchart.v1.1" hidden="1">Hoja3!$B$31</definedName>
    <definedName name="_xlchart.v1.2" hidden="1">Hoja3!$B$32:$B$39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6" l="1"/>
  <c r="C53" i="6" s="1"/>
  <c r="B39" i="6"/>
  <c r="C37" i="6" s="1"/>
  <c r="B25" i="6"/>
  <c r="C23" i="6" s="1"/>
  <c r="B9" i="6"/>
  <c r="C8" i="6"/>
  <c r="C7" i="6"/>
  <c r="C6" i="6"/>
  <c r="C5" i="6"/>
  <c r="C4" i="6"/>
  <c r="C54" i="6" l="1"/>
  <c r="C55" i="6"/>
  <c r="C56" i="6" s="1"/>
  <c r="C22" i="6"/>
  <c r="C38" i="6"/>
  <c r="C39" i="6" s="1"/>
  <c r="C24" i="6"/>
  <c r="C20" i="6"/>
  <c r="C21" i="6"/>
  <c r="C9" i="6"/>
  <c r="D6" i="6" s="1"/>
  <c r="C38" i="3"/>
  <c r="C37" i="3"/>
  <c r="C36" i="3"/>
  <c r="C34" i="3"/>
  <c r="C33" i="3"/>
  <c r="C32" i="3"/>
  <c r="B40" i="3"/>
  <c r="C39" i="3" s="1"/>
  <c r="D8" i="6" l="1"/>
  <c r="D4" i="6"/>
  <c r="D5" i="6"/>
  <c r="C25" i="6"/>
  <c r="D7" i="6"/>
  <c r="C35" i="3"/>
  <c r="B25" i="3"/>
  <c r="C23" i="3" s="1"/>
  <c r="B6" i="3"/>
  <c r="C5" i="3" s="1"/>
  <c r="B56" i="2"/>
  <c r="C53" i="2" s="1"/>
  <c r="B40" i="2"/>
  <c r="C38" i="2" s="1"/>
  <c r="C39" i="2"/>
  <c r="C28" i="2"/>
  <c r="B28" i="2"/>
  <c r="C6" i="2"/>
  <c r="B6" i="2"/>
  <c r="D9" i="6" l="1"/>
  <c r="C4" i="3"/>
  <c r="C6" i="3" s="1"/>
  <c r="C22" i="3"/>
  <c r="C20" i="3"/>
  <c r="C24" i="3"/>
  <c r="C54" i="2"/>
  <c r="C56" i="2" s="1"/>
  <c r="C55" i="2"/>
  <c r="C37" i="2"/>
  <c r="C40" i="2" s="1"/>
  <c r="C21" i="3"/>
  <c r="C25" i="3" l="1"/>
</calcChain>
</file>

<file path=xl/sharedStrings.xml><?xml version="1.0" encoding="utf-8"?>
<sst xmlns="http://schemas.openxmlformats.org/spreadsheetml/2006/main" count="85" uniqueCount="58">
  <si>
    <t>MASCULINO</t>
  </si>
  <si>
    <t>FEMENINO</t>
  </si>
  <si>
    <t>Sexo</t>
  </si>
  <si>
    <t>Edad</t>
  </si>
  <si>
    <t>Femenino</t>
  </si>
  <si>
    <t>Masculino</t>
  </si>
  <si>
    <t>18 a 30</t>
  </si>
  <si>
    <t>31 a 40</t>
  </si>
  <si>
    <t>41 a 50</t>
  </si>
  <si>
    <t>51 a 60</t>
  </si>
  <si>
    <t>61 y mas</t>
  </si>
  <si>
    <t>IDS</t>
  </si>
  <si>
    <t>BAJO</t>
  </si>
  <si>
    <t>MUY BAJO</t>
  </si>
  <si>
    <t>PERSONAS</t>
  </si>
  <si>
    <t>TOTAL</t>
  </si>
  <si>
    <t>OTRO</t>
  </si>
  <si>
    <t>SEXO</t>
  </si>
  <si>
    <t>PORCENTAJE</t>
  </si>
  <si>
    <t>Personas</t>
  </si>
  <si>
    <t>Total</t>
  </si>
  <si>
    <t>EDAD</t>
  </si>
  <si>
    <t>Estímulos Económicos a Niñas y Niños Tlalpan 2018</t>
  </si>
  <si>
    <t xml:space="preserve">La definición de las niñas y niños beneficiarios ha buscado mantener una asignación igualitaria. </t>
  </si>
  <si>
    <t>Porcentaje</t>
  </si>
  <si>
    <t>La edad de las niñas y niños beneficiarios, tiene una concentración en los 7, 8 y 9 años de edad</t>
  </si>
  <si>
    <t>La asignación de los apoyos mantiene la preponderancia hacia las colonias de bajo y muy índice de desarrollo social</t>
  </si>
  <si>
    <t>Al igual la asignación a las y los niños beneficairios se mantiene la asignación preferente hacia los que habitan en las colonias de bajo y muy bajo índice de desarrollo social</t>
  </si>
  <si>
    <t>PORCENAJE</t>
  </si>
  <si>
    <t>No. Colonias</t>
  </si>
  <si>
    <t>BACHILLERATO</t>
  </si>
  <si>
    <t>PRIMARIA</t>
  </si>
  <si>
    <t>SECUNDARIA</t>
  </si>
  <si>
    <t>CARRERA TECNICA</t>
  </si>
  <si>
    <t>LICENCIATURA</t>
  </si>
  <si>
    <t>POSGRADO</t>
  </si>
  <si>
    <t>NORMALISTA</t>
  </si>
  <si>
    <t>NINGUNA</t>
  </si>
  <si>
    <t>Centros Comunitarios Tlalpan 2018 - Juntos de la Mano</t>
  </si>
  <si>
    <t>La participación de las mujeres, en las diferentes actividades a realizar, es significativamente mayor</t>
  </si>
  <si>
    <t>La participación de las personas facilitadoras se concentra en los tres primeros rangos de edad, con un 75 por ciento.</t>
  </si>
  <si>
    <t>ESCOLARIDAD</t>
  </si>
  <si>
    <t>El nivel de escolaridad de los facilitadores se concentra en los niveles de Bachillerato, Carera Técnica y Licenciatura. Casi 78 por ciento.</t>
  </si>
  <si>
    <t>MONTO</t>
  </si>
  <si>
    <t>60 A 64</t>
  </si>
  <si>
    <t>65 A 69</t>
  </si>
  <si>
    <t>70 A 74</t>
  </si>
  <si>
    <t>75 A 79</t>
  </si>
  <si>
    <t>80 A 84</t>
  </si>
  <si>
    <t>PORCENATAJE</t>
  </si>
  <si>
    <t>COLECTIVOS</t>
  </si>
  <si>
    <t>MONTO ACUMULADO</t>
  </si>
  <si>
    <t xml:space="preserve">BAJO </t>
  </si>
  <si>
    <t>La asignación de los montos de los apoyos econ{omicos se define en cinco categorías</t>
  </si>
  <si>
    <t>Apoyo a Colectivos de Personas Mayores Tlalpan 2018</t>
  </si>
  <si>
    <t>La edad predominante en las personas responsables de los colectivos de personas mayores está entre los 65 y 74 años de edad.</t>
  </si>
  <si>
    <t>Las  mujeres son las principales responsables de sls colectivos de personas mayores</t>
  </si>
  <si>
    <t>El asentamiento de los colectivos de personas mayores esta preponderantemente en las colonias de bajo y muy bajo índice de desarrollo social. 73 por ciento.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</si>
</sst>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164" fontId="0" fillId="0" borderId="0" xfId="0" applyNumberFormat="1"/>
    <xf numFmtId="0" fontId="0" fillId="0" borderId="0" xfId="0" applyBorder="1"/>
    <xf numFmtId="0" fontId="0" fillId="0" borderId="3" xfId="0" applyBorder="1"/>
    <xf numFmtId="2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horizontal="center"/>
    </xf>
    <xf numFmtId="1" fontId="0" fillId="0" borderId="2" xfId="0" applyNumberFormat="1" applyBorder="1"/>
    <xf numFmtId="2" fontId="0" fillId="0" borderId="0" xfId="0" applyNumberFormat="1"/>
    <xf numFmtId="0" fontId="0" fillId="0" borderId="0" xfId="0" applyAlignment="1"/>
    <xf numFmtId="0" fontId="0" fillId="0" borderId="3" xfId="0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Número</a:t>
            </a:r>
            <a:r>
              <a:rPr lang="es-MX" baseline="0"/>
              <a:t> de </a:t>
            </a:r>
            <a:r>
              <a:rPr lang="es-MX"/>
              <a:t>Colonias por</a:t>
            </a:r>
            <a:r>
              <a:rPr lang="es-MX" baseline="0"/>
              <a:t> Índice de Desarrollo Social, en donde habitan las y los beneficiarios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Hoja2!$A$37</c:f>
              <c:strCache>
                <c:ptCount val="1"/>
                <c:pt idx="0">
                  <c:v>OTRO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5B-43D3-A1D8-2A56213FA57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5B-43D3-A1D8-2A56213FA57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A5B-43D3-A1D8-2A56213FA57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Hoja2!$B$36</c:f>
              <c:strCache>
                <c:ptCount val="1"/>
                <c:pt idx="0">
                  <c:v>No. Colonias</c:v>
                </c:pt>
              </c:strCache>
            </c:strRef>
          </c:cat>
          <c:val>
            <c:numRef>
              <c:f>Hoja2!$B$37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50E-90A7-9738C125A4A7}"/>
            </c:ext>
          </c:extLst>
        </c:ser>
        <c:ser>
          <c:idx val="1"/>
          <c:order val="1"/>
          <c:tx>
            <c:strRef>
              <c:f>Hoja2!$A$38</c:f>
              <c:strCache>
                <c:ptCount val="1"/>
                <c:pt idx="0">
                  <c:v>BAJO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Hoja2!$B$36</c:f>
              <c:strCache>
                <c:ptCount val="1"/>
                <c:pt idx="0">
                  <c:v>No. Colonias</c:v>
                </c:pt>
              </c:strCache>
            </c:strRef>
          </c:cat>
          <c:val>
            <c:numRef>
              <c:f>Hoja2!$B$38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5B-43D3-A1D8-2A56213FA570}"/>
            </c:ext>
          </c:extLst>
        </c:ser>
        <c:ser>
          <c:idx val="2"/>
          <c:order val="2"/>
          <c:tx>
            <c:strRef>
              <c:f>Hoja2!$A$39</c:f>
              <c:strCache>
                <c:ptCount val="1"/>
                <c:pt idx="0">
                  <c:v>MUY BAJO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Hoja2!$B$36</c:f>
              <c:strCache>
                <c:ptCount val="1"/>
                <c:pt idx="0">
                  <c:v>No. Colonias</c:v>
                </c:pt>
              </c:strCache>
            </c:strRef>
          </c:cat>
          <c:val>
            <c:numRef>
              <c:f>Hoja2!$B$39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5B-43D3-A1D8-2A56213F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0676088"/>
        <c:axId val="480676416"/>
      </c:barChart>
      <c:catAx>
        <c:axId val="48067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0676416"/>
        <c:crosses val="autoZero"/>
        <c:auto val="1"/>
        <c:lblAlgn val="ctr"/>
        <c:lblOffset val="100"/>
        <c:noMultiLvlLbl val="0"/>
      </c:catAx>
      <c:valAx>
        <c:axId val="4806764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0676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Desarrollo Social, Colonias donde están los </a:t>
            </a:r>
            <a:r>
              <a:rPr lang="en-US"/>
              <a:t>Colectivos de Personas</a:t>
            </a:r>
            <a:r>
              <a:rPr lang="en-US" baseline="0"/>
              <a:t> Mayores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Hoja6!$B$52</c:f>
              <c:strCache>
                <c:ptCount val="1"/>
                <c:pt idx="0">
                  <c:v>COLECTIVOS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0A8-436D-B205-9F369B3B46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0A8-436D-B205-9F369B3B46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0A8-436D-B205-9F369B3B46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Hoja6!$A$53:$A$55</c:f>
              <c:strCache>
                <c:ptCount val="3"/>
                <c:pt idx="0">
                  <c:v>OTRO</c:v>
                </c:pt>
                <c:pt idx="1">
                  <c:v>BAJO </c:v>
                </c:pt>
                <c:pt idx="2">
                  <c:v>MUY BAJO</c:v>
                </c:pt>
              </c:strCache>
            </c:strRef>
          </c:cat>
          <c:val>
            <c:numRef>
              <c:f>Hoja6!$B$53:$B$55</c:f>
              <c:numCache>
                <c:formatCode>General</c:formatCode>
                <c:ptCount val="3"/>
                <c:pt idx="0">
                  <c:v>19</c:v>
                </c:pt>
                <c:pt idx="1">
                  <c:v>28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B-4DF2-BF16-33722E238C4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Personas Beneficiarias conforme al Índice de Desarrollo Social de la colonia donde habitan</a:t>
            </a:r>
          </a:p>
        </c:rich>
      </c:tx>
      <c:layout>
        <c:manualLayout>
          <c:xMode val="edge"/>
          <c:yMode val="edge"/>
          <c:x val="0.12904155730533684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Hoja2!$B$52</c:f>
              <c:strCache>
                <c:ptCount val="1"/>
                <c:pt idx="0">
                  <c:v>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84-4F9C-83E5-E4AB75BBAD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84-4F9C-83E5-E4AB75BBAD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84-4F9C-83E5-E4AB75BBADF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Hoja2!$A$53:$A$55</c:f>
              <c:strCache>
                <c:ptCount val="3"/>
                <c:pt idx="0">
                  <c:v>OTRO</c:v>
                </c:pt>
                <c:pt idx="1">
                  <c:v>BAJO</c:v>
                </c:pt>
                <c:pt idx="2">
                  <c:v>MUY BAJO</c:v>
                </c:pt>
              </c:strCache>
            </c:strRef>
          </c:cat>
          <c:val>
            <c:numRef>
              <c:f>Hoja2!$B$53:$B$55</c:f>
              <c:numCache>
                <c:formatCode>General</c:formatCode>
                <c:ptCount val="3"/>
                <c:pt idx="0">
                  <c:v>253</c:v>
                </c:pt>
                <c:pt idx="1">
                  <c:v>309</c:v>
                </c:pt>
                <c:pt idx="2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B-459B-B81C-2F7DE26CC44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Personas Beneficiarias por 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Hoja2!$B$19</c:f>
              <c:strCache>
                <c:ptCount val="1"/>
                <c:pt idx="0">
                  <c:v>Personas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Hoja2!$A$20:$A$27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cat>
          <c:val>
            <c:numRef>
              <c:f>Hoja2!$B$20:$B$27</c:f>
              <c:numCache>
                <c:formatCode>General</c:formatCode>
                <c:ptCount val="8"/>
                <c:pt idx="0">
                  <c:v>196</c:v>
                </c:pt>
                <c:pt idx="1">
                  <c:v>259</c:v>
                </c:pt>
                <c:pt idx="2">
                  <c:v>230</c:v>
                </c:pt>
                <c:pt idx="3">
                  <c:v>233</c:v>
                </c:pt>
                <c:pt idx="4">
                  <c:v>150</c:v>
                </c:pt>
                <c:pt idx="5">
                  <c:v>75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A-4521-AA10-E19DA8B32E1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86212496"/>
        <c:axId val="486212824"/>
      </c:barChart>
      <c:catAx>
        <c:axId val="48621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6212824"/>
        <c:crossesAt val="0"/>
        <c:auto val="1"/>
        <c:lblAlgn val="ctr"/>
        <c:lblOffset val="100"/>
        <c:noMultiLvlLbl val="0"/>
      </c:catAx>
      <c:valAx>
        <c:axId val="4862128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crossAx val="48621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246981627296588"/>
          <c:y val="0.11038695337950008"/>
          <c:w val="0.87753018372703417"/>
          <c:h val="0.820570631796025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Hoja2!$A$4:$A$6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Total</c:v>
                </c:pt>
              </c:strCache>
            </c:strRef>
          </c:cat>
          <c:val>
            <c:numRef>
              <c:f>Hoja2!$B$4:$B$6</c:f>
              <c:numCache>
                <c:formatCode>General</c:formatCode>
                <c:ptCount val="3"/>
                <c:pt idx="0">
                  <c:v>578</c:v>
                </c:pt>
                <c:pt idx="1">
                  <c:v>573</c:v>
                </c:pt>
                <c:pt idx="2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3-4280-8A8C-8C5205A6D16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83430064"/>
        <c:axId val="484946168"/>
      </c:barChart>
      <c:catAx>
        <c:axId val="48343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4946168"/>
        <c:crosses val="autoZero"/>
        <c:auto val="1"/>
        <c:lblAlgn val="ctr"/>
        <c:lblOffset val="100"/>
        <c:noMultiLvlLbl val="0"/>
      </c:catAx>
      <c:valAx>
        <c:axId val="4849461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8343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Personas Facilitadoras por 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Hoja3!$B$3</c:f>
              <c:strCache>
                <c:ptCount val="1"/>
                <c:pt idx="0">
                  <c:v>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681-4833-B87D-4118B6507B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681-4833-B87D-4118B6507B1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Hoja3!$A$4:$A$5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Hoja3!$B$4:$B$5</c:f>
              <c:numCache>
                <c:formatCode>General</c:formatCode>
                <c:ptCount val="2"/>
                <c:pt idx="0">
                  <c:v>191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F-4F5A-9410-CAF3FD37841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Personas Facilitadoras por 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Hoja3!$B$19</c:f>
              <c:strCache>
                <c:ptCount val="1"/>
                <c:pt idx="0">
                  <c:v>PERSONAS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Hoja3!$A$20:$A$24</c:f>
              <c:strCache>
                <c:ptCount val="5"/>
                <c:pt idx="0">
                  <c:v>18 a 30</c:v>
                </c:pt>
                <c:pt idx="1">
                  <c:v>31 a 40</c:v>
                </c:pt>
                <c:pt idx="2">
                  <c:v>41 a 50</c:v>
                </c:pt>
                <c:pt idx="3">
                  <c:v>51 a 60</c:v>
                </c:pt>
                <c:pt idx="4">
                  <c:v>61 y mas</c:v>
                </c:pt>
              </c:strCache>
            </c:strRef>
          </c:cat>
          <c:val>
            <c:numRef>
              <c:f>Hoja3!$B$20:$B$24</c:f>
              <c:numCache>
                <c:formatCode>General</c:formatCode>
                <c:ptCount val="5"/>
                <c:pt idx="0">
                  <c:v>93</c:v>
                </c:pt>
                <c:pt idx="1">
                  <c:v>53</c:v>
                </c:pt>
                <c:pt idx="2">
                  <c:v>56</c:v>
                </c:pt>
                <c:pt idx="3">
                  <c:v>46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D-464F-973D-4610239108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33945288"/>
        <c:axId val="733945616"/>
      </c:barChart>
      <c:catAx>
        <c:axId val="73394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33945616"/>
        <c:crosses val="autoZero"/>
        <c:auto val="1"/>
        <c:lblAlgn val="ctr"/>
        <c:lblOffset val="100"/>
        <c:noMultiLvlLbl val="0"/>
      </c:catAx>
      <c:valAx>
        <c:axId val="7339456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3945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Monto Asignado a los Colectivos de Personas Mayores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4F-4A18-A700-081243C9BB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24F-4A18-A700-081243C9BB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24F-4A18-A700-081243C9BB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24F-4A18-A700-081243C9BB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24F-4A18-A700-081243C9BB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Hoja6!$B$4:$B$8</c:f>
              <c:numCache>
                <c:formatCode>General</c:formatCode>
                <c:ptCount val="5"/>
                <c:pt idx="0">
                  <c:v>31</c:v>
                </c:pt>
                <c:pt idx="1">
                  <c:v>21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</c:numCache>
            </c:numRef>
          </c:cat>
          <c:val>
            <c:numRef>
              <c:f>Hoja6!$C$4:$C$8</c:f>
              <c:numCache>
                <c:formatCode>General</c:formatCode>
                <c:ptCount val="5"/>
                <c:pt idx="0">
                  <c:v>310000</c:v>
                </c:pt>
                <c:pt idx="1">
                  <c:v>252000</c:v>
                </c:pt>
                <c:pt idx="2">
                  <c:v>98000</c:v>
                </c:pt>
                <c:pt idx="3">
                  <c:v>96000</c:v>
                </c:pt>
                <c:pt idx="4">
                  <c:v>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B-4D8F-B736-DE52C28E89B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Edad de los Responsables de los Colectivos de Personas Mayores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Hoja6!$B$19</c:f>
              <c:strCache>
                <c:ptCount val="1"/>
                <c:pt idx="0">
                  <c:v>PERSONAS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Hoja6!$A$20:$A$24</c:f>
              <c:strCache>
                <c:ptCount val="5"/>
                <c:pt idx="0">
                  <c:v>60 A 64</c:v>
                </c:pt>
                <c:pt idx="1">
                  <c:v>65 A 69</c:v>
                </c:pt>
                <c:pt idx="2">
                  <c:v>70 A 74</c:v>
                </c:pt>
                <c:pt idx="3">
                  <c:v>75 A 79</c:v>
                </c:pt>
                <c:pt idx="4">
                  <c:v>80 A 84</c:v>
                </c:pt>
              </c:strCache>
            </c:strRef>
          </c:cat>
          <c:val>
            <c:numRef>
              <c:f>Hoja6!$B$20:$B$24</c:f>
              <c:numCache>
                <c:formatCode>General</c:formatCode>
                <c:ptCount val="5"/>
                <c:pt idx="0">
                  <c:v>10</c:v>
                </c:pt>
                <c:pt idx="1">
                  <c:v>21</c:v>
                </c:pt>
                <c:pt idx="2">
                  <c:v>24</c:v>
                </c:pt>
                <c:pt idx="3">
                  <c:v>12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4-440C-BCA1-D75AD396F9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33821208"/>
        <c:axId val="512598048"/>
      </c:barChart>
      <c:catAx>
        <c:axId val="63382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2598048"/>
        <c:crosses val="autoZero"/>
        <c:auto val="1"/>
        <c:lblAlgn val="ctr"/>
        <c:lblOffset val="100"/>
        <c:noMultiLvlLbl val="0"/>
      </c:catAx>
      <c:valAx>
        <c:axId val="5125980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33821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SEXO DE LAS PERSONAS RESPONSABLES DE  LOS COLECTIVOS DE PERSONAS MAYORES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Hoja6!$B$36</c:f>
              <c:strCache>
                <c:ptCount val="1"/>
                <c:pt idx="0">
                  <c:v>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D4-41D0-AA69-254D15255A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D4-41D0-AA69-254D15255AE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Hoja6!$A$37:$A$38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Hoja6!$B$37:$B$38</c:f>
              <c:numCache>
                <c:formatCode>General</c:formatCode>
                <c:ptCount val="2"/>
                <c:pt idx="0">
                  <c:v>52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A-4BC8-8C19-A27C30991B9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5595C77B-51AF-4A0E-817D-C8D95C4F3FF6}">
          <cx:tx>
            <cx:txData>
              <cx:f>_xlchart.v1.1</cx:f>
              <cx:v>PERSONAS</cx:v>
            </cx:txData>
          </cx:tx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FF4E5EEE-B298-42B5-A664-38C2C2C36779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baseline="0"/>
    <cs:bodyPr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  <cs:bodyPr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33</xdr:row>
      <xdr:rowOff>4762</xdr:rowOff>
    </xdr:from>
    <xdr:to>
      <xdr:col>11</xdr:col>
      <xdr:colOff>19050</xdr:colOff>
      <xdr:row>47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49</xdr:row>
      <xdr:rowOff>4762</xdr:rowOff>
    </xdr:from>
    <xdr:to>
      <xdr:col>11</xdr:col>
      <xdr:colOff>0</xdr:colOff>
      <xdr:row>63</xdr:row>
      <xdr:rowOff>80962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16</xdr:row>
      <xdr:rowOff>185737</xdr:rowOff>
    </xdr:from>
    <xdr:to>
      <xdr:col>11</xdr:col>
      <xdr:colOff>9525</xdr:colOff>
      <xdr:row>31</xdr:row>
      <xdr:rowOff>71437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1</xdr:row>
      <xdr:rowOff>14288</xdr:rowOff>
    </xdr:from>
    <xdr:to>
      <xdr:col>11</xdr:col>
      <xdr:colOff>9525</xdr:colOff>
      <xdr:row>16</xdr:row>
      <xdr:rowOff>104776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185737</xdr:rowOff>
    </xdr:from>
    <xdr:to>
      <xdr:col>10</xdr:col>
      <xdr:colOff>752474</xdr:colOff>
      <xdr:row>16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752475</xdr:colOff>
      <xdr:row>17</xdr:row>
      <xdr:rowOff>4762</xdr:rowOff>
    </xdr:from>
    <xdr:to>
      <xdr:col>10</xdr:col>
      <xdr:colOff>752475</xdr:colOff>
      <xdr:row>27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30</xdr:row>
      <xdr:rowOff>4762</xdr:rowOff>
    </xdr:from>
    <xdr:to>
      <xdr:col>11</xdr:col>
      <xdr:colOff>38100</xdr:colOff>
      <xdr:row>44</xdr:row>
      <xdr:rowOff>80962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4761</xdr:rowOff>
    </xdr:from>
    <xdr:to>
      <xdr:col>11</xdr:col>
      <xdr:colOff>28574</xdr:colOff>
      <xdr:row>16</xdr:row>
      <xdr:rowOff>19049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33337</xdr:colOff>
      <xdr:row>17</xdr:row>
      <xdr:rowOff>366712</xdr:rowOff>
    </xdr:from>
    <xdr:to>
      <xdr:col>11</xdr:col>
      <xdr:colOff>9525</xdr:colOff>
      <xdr:row>32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</xdr:colOff>
      <xdr:row>35</xdr:row>
      <xdr:rowOff>23812</xdr:rowOff>
    </xdr:from>
    <xdr:to>
      <xdr:col>11</xdr:col>
      <xdr:colOff>0</xdr:colOff>
      <xdr:row>49</xdr:row>
      <xdr:rowOff>100012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14287</xdr:colOff>
      <xdr:row>51</xdr:row>
      <xdr:rowOff>23812</xdr:rowOff>
    </xdr:from>
    <xdr:to>
      <xdr:col>11</xdr:col>
      <xdr:colOff>9525</xdr:colOff>
      <xdr:row>67</xdr:row>
      <xdr:rowOff>90487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9" workbookViewId="0">
      <selection sqref="A1:L64"/>
    </sheetView>
  </sheetViews>
  <sheetFormatPr baseColWidth="10" defaultRowHeight="15" x14ac:dyDescent="0.25"/>
  <cols>
    <col min="2" max="2" width="12.85546875" customWidth="1"/>
  </cols>
  <sheetData>
    <row r="1" spans="1:11" ht="16.5" thickBot="1" x14ac:dyDescent="0.3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ht="31.5" customHeight="1" x14ac:dyDescent="0.25">
      <c r="A2" s="16" t="s">
        <v>23</v>
      </c>
      <c r="B2" s="17"/>
      <c r="C2" s="17"/>
      <c r="D2" s="17"/>
      <c r="E2" s="18"/>
    </row>
    <row r="3" spans="1:11" x14ac:dyDescent="0.25">
      <c r="A3" s="4" t="s">
        <v>2</v>
      </c>
      <c r="B3" s="4" t="s">
        <v>19</v>
      </c>
      <c r="C3" s="4" t="s">
        <v>24</v>
      </c>
    </row>
    <row r="4" spans="1:11" x14ac:dyDescent="0.25">
      <c r="A4" s="1" t="s">
        <v>4</v>
      </c>
      <c r="B4" s="1">
        <v>578</v>
      </c>
      <c r="C4" s="1">
        <v>50.22</v>
      </c>
    </row>
    <row r="5" spans="1:11" x14ac:dyDescent="0.25">
      <c r="A5" s="1" t="s">
        <v>5</v>
      </c>
      <c r="B5" s="1">
        <v>573</v>
      </c>
      <c r="C5" s="1">
        <v>49.78</v>
      </c>
    </row>
    <row r="6" spans="1:11" x14ac:dyDescent="0.25">
      <c r="A6" s="1" t="s">
        <v>20</v>
      </c>
      <c r="B6" s="1">
        <f>SUM(B4:B5)</f>
        <v>1151</v>
      </c>
      <c r="C6" s="1">
        <f>SUM(C4:C5)</f>
        <v>100</v>
      </c>
    </row>
    <row r="7" spans="1:11" x14ac:dyDescent="0.25">
      <c r="A7" s="3"/>
      <c r="B7" s="3"/>
      <c r="C7" s="3"/>
    </row>
    <row r="8" spans="1:11" x14ac:dyDescent="0.25">
      <c r="A8" s="3"/>
      <c r="B8" s="3"/>
      <c r="C8" s="3"/>
    </row>
    <row r="9" spans="1:11" x14ac:dyDescent="0.25">
      <c r="A9" s="3"/>
      <c r="B9" s="3"/>
      <c r="C9" s="3"/>
    </row>
    <row r="10" spans="1:11" x14ac:dyDescent="0.25">
      <c r="A10" s="3"/>
      <c r="B10" s="3"/>
      <c r="C10" s="3"/>
    </row>
    <row r="11" spans="1:11" x14ac:dyDescent="0.25">
      <c r="A11" s="3"/>
      <c r="B11" s="3"/>
      <c r="C11" s="3"/>
    </row>
    <row r="12" spans="1:11" x14ac:dyDescent="0.25">
      <c r="A12" s="3"/>
      <c r="B12" s="3"/>
      <c r="C12" s="3"/>
    </row>
    <row r="13" spans="1:11" x14ac:dyDescent="0.25">
      <c r="A13" s="3"/>
      <c r="B13" s="3"/>
      <c r="C13" s="3"/>
    </row>
    <row r="14" spans="1:11" x14ac:dyDescent="0.25">
      <c r="A14" s="3"/>
      <c r="B14" s="3"/>
      <c r="C14" s="3"/>
    </row>
    <row r="15" spans="1:11" x14ac:dyDescent="0.25">
      <c r="A15" s="3"/>
      <c r="B15" s="3"/>
      <c r="C15" s="3"/>
    </row>
    <row r="16" spans="1:11" x14ac:dyDescent="0.25">
      <c r="A16" s="3"/>
      <c r="B16" s="3"/>
      <c r="C16" s="3"/>
    </row>
    <row r="17" spans="1:5" x14ac:dyDescent="0.25">
      <c r="A17" s="3"/>
      <c r="B17" s="3"/>
      <c r="C17" s="3"/>
    </row>
    <row r="18" spans="1:5" ht="28.5" customHeight="1" x14ac:dyDescent="0.25">
      <c r="A18" s="19" t="s">
        <v>25</v>
      </c>
      <c r="B18" s="20"/>
      <c r="C18" s="20"/>
      <c r="D18" s="20"/>
      <c r="E18" s="21"/>
    </row>
    <row r="19" spans="1:5" x14ac:dyDescent="0.25">
      <c r="A19" s="4" t="s">
        <v>3</v>
      </c>
      <c r="B19" s="4" t="s">
        <v>19</v>
      </c>
      <c r="C19" s="4" t="s">
        <v>24</v>
      </c>
    </row>
    <row r="20" spans="1:5" x14ac:dyDescent="0.25">
      <c r="A20" s="1">
        <v>6</v>
      </c>
      <c r="B20" s="1">
        <v>196</v>
      </c>
      <c r="C20" s="1">
        <v>17.03</v>
      </c>
    </row>
    <row r="21" spans="1:5" x14ac:dyDescent="0.25">
      <c r="A21" s="1">
        <v>7</v>
      </c>
      <c r="B21" s="1">
        <v>259</v>
      </c>
      <c r="C21" s="1">
        <v>22.5</v>
      </c>
    </row>
    <row r="22" spans="1:5" x14ac:dyDescent="0.25">
      <c r="A22" s="1">
        <v>8</v>
      </c>
      <c r="B22" s="1">
        <v>230</v>
      </c>
      <c r="C22" s="1">
        <v>20</v>
      </c>
    </row>
    <row r="23" spans="1:5" x14ac:dyDescent="0.25">
      <c r="A23" s="1">
        <v>9</v>
      </c>
      <c r="B23" s="1">
        <v>233</v>
      </c>
      <c r="C23" s="1">
        <v>20.22</v>
      </c>
    </row>
    <row r="24" spans="1:5" x14ac:dyDescent="0.25">
      <c r="A24" s="1">
        <v>10</v>
      </c>
      <c r="B24" s="1">
        <v>150</v>
      </c>
      <c r="C24" s="1">
        <v>13.03</v>
      </c>
    </row>
    <row r="25" spans="1:5" x14ac:dyDescent="0.25">
      <c r="A25" s="1">
        <v>11</v>
      </c>
      <c r="B25" s="1">
        <v>75</v>
      </c>
      <c r="C25" s="1">
        <v>6.52</v>
      </c>
    </row>
    <row r="26" spans="1:5" x14ac:dyDescent="0.25">
      <c r="A26" s="1">
        <v>12</v>
      </c>
      <c r="B26" s="1">
        <v>7</v>
      </c>
      <c r="C26" s="1">
        <v>0.61</v>
      </c>
    </row>
    <row r="27" spans="1:5" x14ac:dyDescent="0.25">
      <c r="A27" s="1">
        <v>13</v>
      </c>
      <c r="B27" s="1">
        <v>1</v>
      </c>
      <c r="C27" s="1">
        <v>0.09</v>
      </c>
    </row>
    <row r="28" spans="1:5" x14ac:dyDescent="0.25">
      <c r="A28" s="1"/>
      <c r="B28" s="1">
        <f>SUM(B20:B27)</f>
        <v>1151</v>
      </c>
      <c r="C28" s="1">
        <f>SUM(C20:C27)</f>
        <v>100</v>
      </c>
    </row>
    <row r="35" spans="1:5" ht="32.25" customHeight="1" x14ac:dyDescent="0.25">
      <c r="A35" s="19" t="s">
        <v>26</v>
      </c>
      <c r="B35" s="20"/>
      <c r="C35" s="20"/>
      <c r="D35" s="20"/>
      <c r="E35" s="21"/>
    </row>
    <row r="36" spans="1:5" x14ac:dyDescent="0.25">
      <c r="A36" s="4" t="s">
        <v>11</v>
      </c>
      <c r="B36" s="4" t="s">
        <v>29</v>
      </c>
      <c r="C36" s="4" t="s">
        <v>24</v>
      </c>
    </row>
    <row r="37" spans="1:5" x14ac:dyDescent="0.25">
      <c r="A37" s="1" t="s">
        <v>16</v>
      </c>
      <c r="B37" s="1">
        <v>35</v>
      </c>
      <c r="C37" s="5">
        <f>B37/B40*100</f>
        <v>38.461538461538467</v>
      </c>
    </row>
    <row r="38" spans="1:5" x14ac:dyDescent="0.25">
      <c r="A38" s="1" t="s">
        <v>12</v>
      </c>
      <c r="B38" s="1">
        <v>29</v>
      </c>
      <c r="C38" s="5">
        <f>B38/B40*100</f>
        <v>31.868131868131865</v>
      </c>
    </row>
    <row r="39" spans="1:5" x14ac:dyDescent="0.25">
      <c r="A39" s="1" t="s">
        <v>13</v>
      </c>
      <c r="B39" s="1">
        <v>27</v>
      </c>
      <c r="C39" s="5">
        <f>B39/B40*100</f>
        <v>29.670329670329672</v>
      </c>
    </row>
    <row r="40" spans="1:5" x14ac:dyDescent="0.25">
      <c r="A40" s="1" t="s">
        <v>15</v>
      </c>
      <c r="B40" s="1">
        <f>SUM(B37:B39)</f>
        <v>91</v>
      </c>
      <c r="C40" s="6">
        <f>SUM(C37:C39)</f>
        <v>100</v>
      </c>
    </row>
    <row r="50" spans="1:5" ht="37.5" customHeight="1" x14ac:dyDescent="0.25">
      <c r="A50" s="15" t="s">
        <v>27</v>
      </c>
      <c r="B50" s="15"/>
      <c r="C50" s="15"/>
      <c r="D50" s="15"/>
      <c r="E50" s="15"/>
    </row>
    <row r="52" spans="1:5" x14ac:dyDescent="0.25">
      <c r="A52" s="1" t="s">
        <v>11</v>
      </c>
      <c r="B52" s="1" t="s">
        <v>14</v>
      </c>
      <c r="C52" s="1" t="s">
        <v>28</v>
      </c>
    </row>
    <row r="53" spans="1:5" x14ac:dyDescent="0.25">
      <c r="A53" s="1" t="s">
        <v>16</v>
      </c>
      <c r="B53" s="1">
        <v>253</v>
      </c>
      <c r="C53" s="5">
        <f>B53/B56*100</f>
        <v>21.980886185925282</v>
      </c>
    </row>
    <row r="54" spans="1:5" x14ac:dyDescent="0.25">
      <c r="A54" s="1" t="s">
        <v>12</v>
      </c>
      <c r="B54" s="1">
        <v>309</v>
      </c>
      <c r="C54" s="5">
        <f>B54/B56*100</f>
        <v>26.846220677671589</v>
      </c>
    </row>
    <row r="55" spans="1:5" x14ac:dyDescent="0.25">
      <c r="A55" s="1" t="s">
        <v>13</v>
      </c>
      <c r="B55" s="1">
        <v>589</v>
      </c>
      <c r="C55" s="5">
        <f>B55/B56*100</f>
        <v>51.172893136403133</v>
      </c>
    </row>
    <row r="56" spans="1:5" x14ac:dyDescent="0.25">
      <c r="A56" s="1" t="s">
        <v>15</v>
      </c>
      <c r="B56" s="1">
        <f>SUM(B53:B55)</f>
        <v>1151</v>
      </c>
      <c r="C56" s="6">
        <f>SUM(C53:C55)</f>
        <v>100</v>
      </c>
    </row>
  </sheetData>
  <mergeCells count="5">
    <mergeCell ref="A1:K1"/>
    <mergeCell ref="A50:E50"/>
    <mergeCell ref="A2:E2"/>
    <mergeCell ref="A18:E18"/>
    <mergeCell ref="A35:E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1" workbookViewId="0">
      <selection sqref="A1:L46"/>
    </sheetView>
  </sheetViews>
  <sheetFormatPr baseColWidth="10" defaultRowHeight="15" x14ac:dyDescent="0.25"/>
  <cols>
    <col min="3" max="3" width="13.42578125" customWidth="1"/>
  </cols>
  <sheetData>
    <row r="1" spans="1:11" x14ac:dyDescent="0.25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0" customHeight="1" x14ac:dyDescent="0.25">
      <c r="A2" s="15" t="s">
        <v>39</v>
      </c>
      <c r="B2" s="15"/>
      <c r="C2" s="15"/>
      <c r="D2" s="15"/>
      <c r="E2" s="15"/>
      <c r="F2" s="7"/>
      <c r="G2" s="7"/>
      <c r="H2" s="7"/>
      <c r="I2" s="7"/>
      <c r="J2" s="7"/>
      <c r="K2" s="7"/>
    </row>
    <row r="3" spans="1:11" x14ac:dyDescent="0.25">
      <c r="A3" s="4" t="s">
        <v>17</v>
      </c>
      <c r="B3" s="4" t="s">
        <v>14</v>
      </c>
      <c r="C3" s="4" t="s">
        <v>18</v>
      </c>
    </row>
    <row r="4" spans="1:11" x14ac:dyDescent="0.25">
      <c r="A4" s="1" t="s">
        <v>1</v>
      </c>
      <c r="B4" s="1">
        <v>191</v>
      </c>
      <c r="C4" s="8">
        <f>B4/B6*100</f>
        <v>71.00371747211895</v>
      </c>
    </row>
    <row r="5" spans="1:11" x14ac:dyDescent="0.25">
      <c r="A5" s="1" t="s">
        <v>0</v>
      </c>
      <c r="B5" s="1">
        <v>78</v>
      </c>
      <c r="C5" s="8">
        <f>B5/B6*100</f>
        <v>28.996282527881039</v>
      </c>
    </row>
    <row r="6" spans="1:11" x14ac:dyDescent="0.25">
      <c r="A6" s="1" t="s">
        <v>15</v>
      </c>
      <c r="B6" s="1">
        <f>SUM(B4:B5)</f>
        <v>269</v>
      </c>
      <c r="C6" s="8">
        <f>SUM(C4:C5)</f>
        <v>99.999999999999986</v>
      </c>
    </row>
    <row r="18" spans="1:5" ht="27.75" customHeight="1" x14ac:dyDescent="0.25">
      <c r="A18" s="15" t="s">
        <v>40</v>
      </c>
      <c r="B18" s="15"/>
      <c r="C18" s="15"/>
      <c r="D18" s="15"/>
      <c r="E18" s="15"/>
    </row>
    <row r="19" spans="1:5" x14ac:dyDescent="0.25">
      <c r="A19" s="4" t="s">
        <v>21</v>
      </c>
      <c r="B19" s="4" t="s">
        <v>14</v>
      </c>
      <c r="C19" s="4" t="s">
        <v>18</v>
      </c>
    </row>
    <row r="20" spans="1:5" x14ac:dyDescent="0.25">
      <c r="A20" s="1" t="s">
        <v>6</v>
      </c>
      <c r="B20" s="1">
        <v>93</v>
      </c>
      <c r="C20" s="6">
        <f>B20/B25*100</f>
        <v>34.572490706319705</v>
      </c>
    </row>
    <row r="21" spans="1:5" x14ac:dyDescent="0.25">
      <c r="A21" s="1" t="s">
        <v>7</v>
      </c>
      <c r="B21" s="1">
        <v>53</v>
      </c>
      <c r="C21" s="6">
        <f>B21/B25*100</f>
        <v>19.702602230483272</v>
      </c>
    </row>
    <row r="22" spans="1:5" x14ac:dyDescent="0.25">
      <c r="A22" s="1" t="s">
        <v>8</v>
      </c>
      <c r="B22" s="1">
        <v>56</v>
      </c>
      <c r="C22" s="6">
        <f>B22/B25*100</f>
        <v>20.817843866171003</v>
      </c>
      <c r="D22" s="2"/>
    </row>
    <row r="23" spans="1:5" x14ac:dyDescent="0.25">
      <c r="A23" s="1" t="s">
        <v>9</v>
      </c>
      <c r="B23" s="1">
        <v>46</v>
      </c>
      <c r="C23" s="6">
        <f>B23/B25*100</f>
        <v>17.100371747211895</v>
      </c>
    </row>
    <row r="24" spans="1:5" x14ac:dyDescent="0.25">
      <c r="A24" s="1" t="s">
        <v>10</v>
      </c>
      <c r="B24" s="1">
        <v>21</v>
      </c>
      <c r="C24" s="6">
        <f>B24/B25*100</f>
        <v>7.8066914498141262</v>
      </c>
    </row>
    <row r="25" spans="1:5" x14ac:dyDescent="0.25">
      <c r="A25" s="1"/>
      <c r="B25" s="1">
        <f>SUM(B20:B24)</f>
        <v>269</v>
      </c>
      <c r="C25" s="6">
        <f>SUM(C20:C24)</f>
        <v>100</v>
      </c>
    </row>
    <row r="30" spans="1:5" ht="30" customHeight="1" x14ac:dyDescent="0.25">
      <c r="A30" s="23" t="s">
        <v>42</v>
      </c>
      <c r="B30" s="23"/>
      <c r="C30" s="23"/>
      <c r="D30" s="23"/>
      <c r="E30" s="23"/>
    </row>
    <row r="31" spans="1:5" x14ac:dyDescent="0.25">
      <c r="A31" s="4" t="s">
        <v>41</v>
      </c>
      <c r="B31" s="4" t="s">
        <v>14</v>
      </c>
      <c r="C31" s="4" t="s">
        <v>18</v>
      </c>
    </row>
    <row r="32" spans="1:5" x14ac:dyDescent="0.25">
      <c r="A32" s="1" t="s">
        <v>37</v>
      </c>
      <c r="B32" s="1">
        <v>2</v>
      </c>
      <c r="C32" s="5">
        <f>B32/B40*100</f>
        <v>0.74349442379182151</v>
      </c>
    </row>
    <row r="33" spans="1:4" x14ac:dyDescent="0.25">
      <c r="A33" s="1" t="s">
        <v>31</v>
      </c>
      <c r="B33" s="1">
        <v>14</v>
      </c>
      <c r="C33" s="5">
        <f>B33/B40*100</f>
        <v>5.2044609665427508</v>
      </c>
    </row>
    <row r="34" spans="1:4" x14ac:dyDescent="0.25">
      <c r="A34" s="1" t="s">
        <v>32</v>
      </c>
      <c r="B34" s="1">
        <v>38</v>
      </c>
      <c r="C34" s="5">
        <f>B34/B40*100</f>
        <v>14.12639405204461</v>
      </c>
    </row>
    <row r="35" spans="1:4" x14ac:dyDescent="0.25">
      <c r="A35" s="1" t="s">
        <v>30</v>
      </c>
      <c r="B35" s="1">
        <v>83</v>
      </c>
      <c r="C35" s="5">
        <f>B35/B40*100</f>
        <v>30.855018587360593</v>
      </c>
    </row>
    <row r="36" spans="1:4" x14ac:dyDescent="0.25">
      <c r="A36" s="1" t="s">
        <v>33</v>
      </c>
      <c r="B36" s="1">
        <v>36</v>
      </c>
      <c r="C36" s="5">
        <f>B36/B40*100</f>
        <v>13.382899628252787</v>
      </c>
    </row>
    <row r="37" spans="1:4" x14ac:dyDescent="0.25">
      <c r="A37" s="1" t="s">
        <v>34</v>
      </c>
      <c r="B37" s="1">
        <v>90</v>
      </c>
      <c r="C37" s="5">
        <f>B37/B40*100</f>
        <v>33.457249070631974</v>
      </c>
      <c r="D37" s="9"/>
    </row>
    <row r="38" spans="1:4" x14ac:dyDescent="0.25">
      <c r="A38" s="1" t="s">
        <v>35</v>
      </c>
      <c r="B38" s="1">
        <v>5</v>
      </c>
      <c r="C38" s="5">
        <f>B38/B40*100</f>
        <v>1.8587360594795539</v>
      </c>
    </row>
    <row r="39" spans="1:4" x14ac:dyDescent="0.25">
      <c r="A39" s="1" t="s">
        <v>36</v>
      </c>
      <c r="B39" s="1">
        <v>1</v>
      </c>
      <c r="C39" s="5">
        <f>B39/B40*100</f>
        <v>0.37174721189591076</v>
      </c>
    </row>
    <row r="40" spans="1:4" x14ac:dyDescent="0.25">
      <c r="A40" s="1"/>
      <c r="B40" s="1">
        <f>SUM(B32:B39)</f>
        <v>269</v>
      </c>
      <c r="C40" s="1">
        <v>100</v>
      </c>
    </row>
  </sheetData>
  <mergeCells count="4">
    <mergeCell ref="A1:K1"/>
    <mergeCell ref="A2:E2"/>
    <mergeCell ref="A18:E18"/>
    <mergeCell ref="A30:E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topLeftCell="A43" workbookViewId="0">
      <selection activeCell="M51" sqref="M51"/>
    </sheetView>
  </sheetViews>
  <sheetFormatPr baseColWidth="10" defaultRowHeight="15" x14ac:dyDescent="0.25"/>
  <cols>
    <col min="3" max="3" width="13.140625" customWidth="1"/>
    <col min="4" max="4" width="13.85546875" customWidth="1"/>
  </cols>
  <sheetData>
    <row r="1" spans="1:11" x14ac:dyDescent="0.25">
      <c r="A1" s="26" t="s">
        <v>54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30" customHeight="1" x14ac:dyDescent="0.25">
      <c r="A2" s="25" t="s">
        <v>53</v>
      </c>
      <c r="B2" s="25"/>
      <c r="C2" s="25"/>
      <c r="D2" s="25"/>
      <c r="E2" s="25"/>
      <c r="F2" s="10"/>
      <c r="G2" s="10"/>
      <c r="H2" s="10"/>
      <c r="I2" s="10"/>
      <c r="J2" s="10"/>
      <c r="K2" s="10"/>
    </row>
    <row r="3" spans="1:11" ht="30" x14ac:dyDescent="0.25">
      <c r="A3" s="4" t="s">
        <v>43</v>
      </c>
      <c r="B3" s="4" t="s">
        <v>50</v>
      </c>
      <c r="C3" s="11" t="s">
        <v>51</v>
      </c>
      <c r="D3" s="4" t="s">
        <v>18</v>
      </c>
    </row>
    <row r="4" spans="1:11" x14ac:dyDescent="0.25">
      <c r="A4" s="1">
        <v>10000</v>
      </c>
      <c r="B4" s="1">
        <v>31</v>
      </c>
      <c r="C4" s="1">
        <f>A4*B4</f>
        <v>310000</v>
      </c>
      <c r="D4" s="5">
        <f>C4/C9*100</f>
        <v>36.643026004728128</v>
      </c>
    </row>
    <row r="5" spans="1:11" x14ac:dyDescent="0.25">
      <c r="A5" s="1">
        <v>12000</v>
      </c>
      <c r="B5" s="1">
        <v>21</v>
      </c>
      <c r="C5" s="1">
        <f>A5*B5</f>
        <v>252000</v>
      </c>
      <c r="D5" s="5">
        <f>C5/C9*100</f>
        <v>29.787234042553191</v>
      </c>
    </row>
    <row r="6" spans="1:11" x14ac:dyDescent="0.25">
      <c r="A6" s="1">
        <v>14000</v>
      </c>
      <c r="B6" s="1">
        <v>7</v>
      </c>
      <c r="C6" s="1">
        <f>A6*B6</f>
        <v>98000</v>
      </c>
      <c r="D6" s="5">
        <f>C6/C9*100</f>
        <v>11.583924349881796</v>
      </c>
    </row>
    <row r="7" spans="1:11" ht="12.75" customHeight="1" x14ac:dyDescent="0.25">
      <c r="A7" s="1">
        <v>16000</v>
      </c>
      <c r="B7" s="1">
        <v>6</v>
      </c>
      <c r="C7" s="1">
        <f>A7*B7</f>
        <v>96000</v>
      </c>
      <c r="D7" s="5">
        <f>C7/C9*100</f>
        <v>11.347517730496454</v>
      </c>
    </row>
    <row r="8" spans="1:11" x14ac:dyDescent="0.25">
      <c r="A8" s="1">
        <v>18000</v>
      </c>
      <c r="B8" s="1">
        <v>5</v>
      </c>
      <c r="C8" s="1">
        <f>A8*B8</f>
        <v>90000</v>
      </c>
      <c r="D8" s="5">
        <f>C8/C9*100</f>
        <v>10.638297872340425</v>
      </c>
    </row>
    <row r="9" spans="1:11" x14ac:dyDescent="0.25">
      <c r="A9" s="1"/>
      <c r="B9" s="1">
        <f>SUM(B4:B8)</f>
        <v>70</v>
      </c>
      <c r="C9" s="1">
        <f>SUM(C4:C8)</f>
        <v>846000</v>
      </c>
      <c r="D9" s="5">
        <f>SUM(D4:D8)</f>
        <v>100</v>
      </c>
    </row>
    <row r="18" spans="1:5" ht="29.25" customHeight="1" x14ac:dyDescent="0.25">
      <c r="A18" s="23" t="s">
        <v>55</v>
      </c>
      <c r="B18" s="23"/>
      <c r="C18" s="23"/>
      <c r="D18" s="23"/>
      <c r="E18" s="23"/>
    </row>
    <row r="19" spans="1:5" x14ac:dyDescent="0.25">
      <c r="A19" s="4" t="s">
        <v>21</v>
      </c>
      <c r="B19" s="4" t="s">
        <v>14</v>
      </c>
      <c r="C19" s="4" t="s">
        <v>49</v>
      </c>
    </row>
    <row r="20" spans="1:5" x14ac:dyDescent="0.25">
      <c r="A20" s="1" t="s">
        <v>44</v>
      </c>
      <c r="B20" s="1">
        <v>10</v>
      </c>
      <c r="C20" s="5">
        <f>B20/B25*100</f>
        <v>14.285714285714285</v>
      </c>
    </row>
    <row r="21" spans="1:5" x14ac:dyDescent="0.25">
      <c r="A21" s="1" t="s">
        <v>45</v>
      </c>
      <c r="B21" s="1">
        <v>21</v>
      </c>
      <c r="C21" s="1">
        <f>B21/B25*100</f>
        <v>30</v>
      </c>
    </row>
    <row r="22" spans="1:5" x14ac:dyDescent="0.25">
      <c r="A22" s="1" t="s">
        <v>46</v>
      </c>
      <c r="B22" s="1">
        <v>24</v>
      </c>
      <c r="C22" s="5">
        <f>B22/B25*100</f>
        <v>34.285714285714285</v>
      </c>
    </row>
    <row r="23" spans="1:5" x14ac:dyDescent="0.25">
      <c r="A23" s="1" t="s">
        <v>47</v>
      </c>
      <c r="B23" s="1">
        <v>12</v>
      </c>
      <c r="C23" s="5">
        <f>B23/B25*100</f>
        <v>17.142857142857142</v>
      </c>
    </row>
    <row r="24" spans="1:5" x14ac:dyDescent="0.25">
      <c r="A24" s="1" t="s">
        <v>48</v>
      </c>
      <c r="B24" s="1">
        <v>3</v>
      </c>
      <c r="C24" s="5">
        <f>B24/B25*100</f>
        <v>4.2857142857142856</v>
      </c>
    </row>
    <row r="25" spans="1:5" x14ac:dyDescent="0.25">
      <c r="A25" s="1"/>
      <c r="B25" s="1">
        <f>SUM(B20:B24)</f>
        <v>70</v>
      </c>
      <c r="C25" s="5">
        <f>SUM(C20:C24)</f>
        <v>100</v>
      </c>
    </row>
    <row r="35" spans="1:5" ht="32.25" customHeight="1" x14ac:dyDescent="0.25">
      <c r="A35" s="15" t="s">
        <v>56</v>
      </c>
      <c r="B35" s="15"/>
      <c r="C35" s="15"/>
      <c r="D35" s="15"/>
      <c r="E35" s="15"/>
    </row>
    <row r="36" spans="1:5" x14ac:dyDescent="0.25">
      <c r="A36" s="4" t="s">
        <v>17</v>
      </c>
      <c r="B36" s="4" t="s">
        <v>14</v>
      </c>
      <c r="C36" s="4" t="s">
        <v>18</v>
      </c>
    </row>
    <row r="37" spans="1:5" x14ac:dyDescent="0.25">
      <c r="A37" s="1" t="s">
        <v>1</v>
      </c>
      <c r="B37" s="1">
        <v>52</v>
      </c>
      <c r="C37" s="5">
        <f>B37/B39*100</f>
        <v>74.285714285714292</v>
      </c>
    </row>
    <row r="38" spans="1:5" x14ac:dyDescent="0.25">
      <c r="A38" s="1" t="s">
        <v>0</v>
      </c>
      <c r="B38" s="1">
        <v>18</v>
      </c>
      <c r="C38" s="5">
        <f>B38/B39*100</f>
        <v>25.714285714285712</v>
      </c>
    </row>
    <row r="39" spans="1:5" x14ac:dyDescent="0.25">
      <c r="A39" s="1"/>
      <c r="B39" s="1">
        <f>SUBTOTAL(9,B37:B38)</f>
        <v>70</v>
      </c>
      <c r="C39" s="1">
        <f>SUBTOTAL(9,C37:C38)</f>
        <v>100</v>
      </c>
    </row>
    <row r="51" spans="1:5" ht="44.25" customHeight="1" x14ac:dyDescent="0.25">
      <c r="A51" s="24" t="s">
        <v>57</v>
      </c>
      <c r="B51" s="24"/>
      <c r="C51" s="24"/>
      <c r="D51" s="24"/>
      <c r="E51" s="24"/>
    </row>
    <row r="52" spans="1:5" x14ac:dyDescent="0.25">
      <c r="A52" s="1" t="s">
        <v>11</v>
      </c>
      <c r="B52" s="1" t="s">
        <v>50</v>
      </c>
      <c r="C52" s="1" t="s">
        <v>28</v>
      </c>
    </row>
    <row r="53" spans="1:5" x14ac:dyDescent="0.25">
      <c r="A53" s="1" t="s">
        <v>16</v>
      </c>
      <c r="B53" s="1">
        <v>19</v>
      </c>
      <c r="C53" s="5">
        <f>B53/B56*100</f>
        <v>27.142857142857142</v>
      </c>
    </row>
    <row r="54" spans="1:5" x14ac:dyDescent="0.25">
      <c r="A54" s="1" t="s">
        <v>52</v>
      </c>
      <c r="B54" s="1">
        <v>28</v>
      </c>
      <c r="C54" s="1">
        <f>B54/B56*100</f>
        <v>40</v>
      </c>
    </row>
    <row r="55" spans="1:5" x14ac:dyDescent="0.25">
      <c r="A55" s="1" t="s">
        <v>13</v>
      </c>
      <c r="B55" s="1">
        <v>23</v>
      </c>
      <c r="C55" s="5">
        <f>B55/B56*100</f>
        <v>32.857142857142854</v>
      </c>
    </row>
    <row r="56" spans="1:5" x14ac:dyDescent="0.25">
      <c r="A56" s="1"/>
      <c r="B56" s="1">
        <f>SUM(B53:B55)</f>
        <v>70</v>
      </c>
      <c r="C56" s="5">
        <f>SUM(C53:C55)</f>
        <v>100</v>
      </c>
    </row>
  </sheetData>
  <mergeCells count="5">
    <mergeCell ref="A18:E18"/>
    <mergeCell ref="A35:E35"/>
    <mergeCell ref="A51:E51"/>
    <mergeCell ref="A1:K1"/>
    <mergeCell ref="A2:E2"/>
  </mergeCells>
  <pageMargins left="0.7" right="0.7" top="0.75" bottom="0.75" header="0.3" footer="0.3"/>
  <pageSetup scale="86" fitToHeight="0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Hoja3</vt:lpstr>
      <vt:lpstr>Hoja6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</dc:creator>
  <cp:lastModifiedBy>juan francisco</cp:lastModifiedBy>
  <cp:lastPrinted>2020-09-04T18:35:51Z</cp:lastPrinted>
  <dcterms:created xsi:type="dcterms:W3CDTF">2020-08-29T00:00:58Z</dcterms:created>
  <dcterms:modified xsi:type="dcterms:W3CDTF">2020-09-04T18:41:17Z</dcterms:modified>
</cp:coreProperties>
</file>