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8_{A743A44E-F147-4E66-8131-D1F3D73329E3}" xr6:coauthVersionLast="47" xr6:coauthVersionMax="47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Enero 2021" sheetId="6" r:id="rId1"/>
    <sheet name="Febrero 2021" sheetId="7" r:id="rId2"/>
    <sheet name="Marzo 2021" sheetId="5" r:id="rId3"/>
    <sheet name="Abril 2021" sheetId="8" r:id="rId4"/>
    <sheet name="Mayo 2021" sheetId="9" r:id="rId5"/>
    <sheet name="Junio 2021 " sheetId="10" r:id="rId6"/>
    <sheet name="2do trimestre" sheetId="12" r:id="rId7"/>
    <sheet name="Julio 2021  " sheetId="13" r:id="rId8"/>
    <sheet name="Agosto  2021" sheetId="14" r:id="rId9"/>
    <sheet name="Sep  2021" sheetId="15" r:id="rId10"/>
    <sheet name="3er trimestre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16" l="1"/>
  <c r="O23" i="16"/>
  <c r="N23" i="16"/>
  <c r="M23" i="16"/>
  <c r="L23" i="16"/>
  <c r="K23" i="16"/>
  <c r="J23" i="16"/>
  <c r="H30" i="16" s="1"/>
  <c r="I23" i="16"/>
  <c r="H23" i="16"/>
  <c r="G23" i="16"/>
  <c r="H29" i="16" s="1"/>
  <c r="Q22" i="16"/>
  <c r="Q21" i="16"/>
  <c r="Q20" i="16"/>
  <c r="Q19" i="16"/>
  <c r="Q18" i="16"/>
  <c r="Q17" i="16"/>
  <c r="Q16" i="16"/>
  <c r="Q15" i="16"/>
  <c r="Q14" i="16"/>
  <c r="Q23" i="16" s="1"/>
  <c r="Q13" i="16"/>
  <c r="P16" i="15"/>
  <c r="O16" i="15"/>
  <c r="N16" i="15"/>
  <c r="M16" i="15"/>
  <c r="L16" i="15"/>
  <c r="K16" i="15"/>
  <c r="J16" i="15"/>
  <c r="I16" i="15"/>
  <c r="H16" i="15"/>
  <c r="H23" i="15" s="1"/>
  <c r="G16" i="15"/>
  <c r="H22" i="15" s="1"/>
  <c r="Q15" i="15"/>
  <c r="Q13" i="15"/>
  <c r="Q16" i="15" s="1"/>
  <c r="G20" i="15" s="1"/>
  <c r="Q14" i="15"/>
  <c r="G27" i="16" l="1"/>
  <c r="H23" i="14"/>
  <c r="H22" i="14"/>
  <c r="Q15" i="14"/>
  <c r="Q16" i="14"/>
  <c r="Q14" i="14" l="1"/>
  <c r="Q13" i="14"/>
  <c r="H22" i="13"/>
  <c r="H21" i="13"/>
  <c r="Q15" i="13"/>
  <c r="Q14" i="13"/>
  <c r="Q13" i="13"/>
  <c r="G19" i="13" s="1"/>
  <c r="G20" i="14" l="1"/>
  <c r="H21" i="10"/>
  <c r="P15" i="10"/>
  <c r="O15" i="10"/>
  <c r="N15" i="10"/>
  <c r="M15" i="10"/>
  <c r="L15" i="10"/>
  <c r="K15" i="10"/>
  <c r="J15" i="10"/>
  <c r="I15" i="10"/>
  <c r="H15" i="10"/>
  <c r="G15" i="10"/>
  <c r="P39" i="9"/>
  <c r="O39" i="9"/>
  <c r="N39" i="9"/>
  <c r="M39" i="9"/>
  <c r="L39" i="9"/>
  <c r="K39" i="9"/>
  <c r="J39" i="9"/>
  <c r="I39" i="9"/>
  <c r="H39" i="9"/>
  <c r="G39" i="9"/>
  <c r="H22" i="10" l="1"/>
  <c r="H24" i="10"/>
  <c r="F45" i="9"/>
  <c r="F45" i="12" s="1"/>
  <c r="Q40" i="9"/>
  <c r="F46" i="9"/>
  <c r="F46" i="12" s="1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F48" i="12" l="1"/>
  <c r="Q14" i="10"/>
  <c r="Q13" i="10"/>
  <c r="Q15" i="10" s="1"/>
  <c r="G19" i="10" l="1"/>
  <c r="Q38" i="9" l="1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37" i="9"/>
  <c r="Q39" i="9" l="1"/>
  <c r="G42" i="9"/>
  <c r="F49" i="12" s="1"/>
  <c r="Q13" i="8"/>
  <c r="Q14" i="5" l="1"/>
  <c r="Q15" i="5"/>
  <c r="Q16" i="5"/>
  <c r="Q13" i="5"/>
  <c r="G19" i="5" l="1"/>
</calcChain>
</file>

<file path=xl/sharedStrings.xml><?xml version="1.0" encoding="utf-8"?>
<sst xmlns="http://schemas.openxmlformats.org/spreadsheetml/2006/main" count="689" uniqueCount="96">
  <si>
    <t>LUGAR</t>
  </si>
  <si>
    <t>COLONIA</t>
  </si>
  <si>
    <t>N°</t>
  </si>
  <si>
    <t>ASISTENTES</t>
  </si>
  <si>
    <t>0-12</t>
  </si>
  <si>
    <t>13-17</t>
  </si>
  <si>
    <t>18-29</t>
  </si>
  <si>
    <t>30-59</t>
  </si>
  <si>
    <t>MÁS DE 60</t>
  </si>
  <si>
    <t>M</t>
  </si>
  <si>
    <t>F</t>
  </si>
  <si>
    <t>UBICACIÓN</t>
  </si>
  <si>
    <t>ACTIVIDAD</t>
  </si>
  <si>
    <t>TOTAL</t>
  </si>
  <si>
    <t>Actividad</t>
  </si>
  <si>
    <t>Colonias</t>
  </si>
  <si>
    <t>Población beneficiada</t>
  </si>
  <si>
    <t>Mes</t>
  </si>
  <si>
    <t>Traslado de autobuses</t>
  </si>
  <si>
    <t>Traslados de autobuses</t>
  </si>
  <si>
    <t xml:space="preserve">Objetivo de la Actividad: Servicios de transporte a la población para asistir a diversas actividades </t>
  </si>
  <si>
    <t>Marzo</t>
  </si>
  <si>
    <t xml:space="preserve">Hospital General Topilejo </t>
  </si>
  <si>
    <t>Six Flags</t>
  </si>
  <si>
    <t xml:space="preserve">San Miguel Ajusco </t>
  </si>
  <si>
    <t>Magdalena Petlacalco</t>
  </si>
  <si>
    <t xml:space="preserve">San Miguel Xicalco </t>
  </si>
  <si>
    <t>15 Traslados de autobuses</t>
  </si>
  <si>
    <t>16 Traslados de autobuses</t>
  </si>
  <si>
    <t>12 Traslados de autobuses</t>
  </si>
  <si>
    <t>13 Traslados de autobuses</t>
  </si>
  <si>
    <t>1 a la 4</t>
  </si>
  <si>
    <t xml:space="preserve">Nota: Derivado de la emergencia sanitaria consecuencia del denominado Covid 19 y, de conformidad por lo estipulado por las autoridades de la Ciudad de México y la Alcaldía de Tlalpan, por el momento no se ha prestado el servicio de traslados en autobuses a la población, motivo por el cual se reporta en ceros. </t>
  </si>
  <si>
    <t>NA</t>
  </si>
  <si>
    <t>Enero</t>
  </si>
  <si>
    <t xml:space="preserve">Nombre de la actividad: Traslados en autobuses a la población </t>
  </si>
  <si>
    <t>Febrero</t>
  </si>
  <si>
    <t>Abril</t>
  </si>
  <si>
    <t>Mayo</t>
  </si>
  <si>
    <t xml:space="preserve">Jurisdicción Sanitaria Xochimilco </t>
  </si>
  <si>
    <t>San Miguel Topilejo</t>
  </si>
  <si>
    <t>San Miguel Ajusco</t>
  </si>
  <si>
    <t>Esc. Prim. Libertadores de America</t>
  </si>
  <si>
    <t>Rodeo San Miguel Xicalco</t>
  </si>
  <si>
    <t xml:space="preserve">San Miguel Topilejo </t>
  </si>
  <si>
    <t>3 Traslado de Autobuses</t>
  </si>
  <si>
    <t xml:space="preserve">Jurisdicción Sanitaria San Gregorio y San Mateo </t>
  </si>
  <si>
    <t>2 Traslado de Autobuses</t>
  </si>
  <si>
    <t xml:space="preserve">Parque Acuatico Tepetongo </t>
  </si>
  <si>
    <t xml:space="preserve">Tlalpan Centro </t>
  </si>
  <si>
    <t xml:space="preserve">2 Traslado de Autobuses </t>
  </si>
  <si>
    <t>1 Traslado de Autobuses</t>
  </si>
  <si>
    <t xml:space="preserve">Coordinación de Educacion </t>
  </si>
  <si>
    <t>Lomas de Padierna</t>
  </si>
  <si>
    <t xml:space="preserve">Xochimilco Centro </t>
  </si>
  <si>
    <t xml:space="preserve">San Gregorio y San Mateo </t>
  </si>
  <si>
    <t>Libertadores de America</t>
  </si>
  <si>
    <t xml:space="preserve">San Pedro Martir </t>
  </si>
  <si>
    <t xml:space="preserve">Parque Acuático Tepetongo </t>
  </si>
  <si>
    <t>ORIGEN</t>
  </si>
  <si>
    <t>DESTINO</t>
  </si>
  <si>
    <t>1 a la 26</t>
  </si>
  <si>
    <t>Junio</t>
  </si>
  <si>
    <t>4 Traslados de autobuses</t>
  </si>
  <si>
    <t xml:space="preserve">Multiforo Tlapan </t>
  </si>
  <si>
    <t>Jardín Balbuena</t>
  </si>
  <si>
    <t xml:space="preserve">Albergue Alpino </t>
  </si>
  <si>
    <t>1 al 2</t>
  </si>
  <si>
    <t>2 Traslados de autobuses</t>
  </si>
  <si>
    <t>1 a la 28</t>
  </si>
  <si>
    <t>mujeres</t>
  </si>
  <si>
    <t>hombres</t>
  </si>
  <si>
    <t>Hombres</t>
  </si>
  <si>
    <t>Mujeres</t>
  </si>
  <si>
    <t xml:space="preserve">Mujeres </t>
  </si>
  <si>
    <t>total</t>
  </si>
  <si>
    <t>Julio</t>
  </si>
  <si>
    <t>02 Traslados de autobuses</t>
  </si>
  <si>
    <t>Primera Ampliación Santiago</t>
  </si>
  <si>
    <t>Multiforo Tlalpan</t>
  </si>
  <si>
    <t xml:space="preserve">Cuernavaca Centro </t>
  </si>
  <si>
    <t>Bioparque Estrella</t>
  </si>
  <si>
    <t xml:space="preserve">Agosto </t>
  </si>
  <si>
    <t xml:space="preserve">Isidro Fabela </t>
  </si>
  <si>
    <t>04 Traslados de autobuses</t>
  </si>
  <si>
    <t xml:space="preserve">02 Traslados de autobuses </t>
  </si>
  <si>
    <t xml:space="preserve">Coordinación de Educación </t>
  </si>
  <si>
    <t>Santo Tomas Ajusco /San Miguel Topilejo</t>
  </si>
  <si>
    <t xml:space="preserve">Magdalena Petlacalco </t>
  </si>
  <si>
    <t>Parres el Guarda</t>
  </si>
  <si>
    <t>Septiembre</t>
  </si>
  <si>
    <t>01 Traslados de autobuses</t>
  </si>
  <si>
    <t>Parq. Acuatico Tepetongo</t>
  </si>
  <si>
    <t>Tepeximilpa</t>
  </si>
  <si>
    <t>Cantera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</si>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</sst>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8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rgb="FF3F3F7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4" borderId="8" applyNumberFormat="0" applyAlignment="0" applyProtection="0"/>
  </cellStyleXfs>
  <cellXfs count="44">
    <xf numFmtId="0" fontId="0" fillId="0" borderId="0" xfId="0"/>
    <xf numFmtId="0" fontId="3" fillId="0" borderId="0" xfId="0" applyFont="1" applyFill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NumberFormat="1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vertical="center" wrapText="1" shrinkToFit="1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10" fillId="4" borderId="8" xfId="1" applyAlignment="1">
      <alignment horizontal="center" vertical="center" wrapText="1" shrinkToFit="1"/>
    </xf>
    <xf numFmtId="0" fontId="5" fillId="2" borderId="9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left" vertical="center" wrapText="1" shrinkToFit="1"/>
    </xf>
    <xf numFmtId="0" fontId="4" fillId="2" borderId="5" xfId="0" applyNumberFormat="1" applyFont="1" applyFill="1" applyBorder="1" applyAlignment="1">
      <alignment horizontal="center" vertical="center" wrapText="1" shrinkToFit="1"/>
    </xf>
    <xf numFmtId="0" fontId="4" fillId="2" borderId="6" xfId="0" applyNumberFormat="1" applyFont="1" applyFill="1" applyBorder="1" applyAlignment="1">
      <alignment horizontal="center" vertical="center" wrapText="1" shrinkToFit="1"/>
    </xf>
    <xf numFmtId="0" fontId="4" fillId="2" borderId="7" xfId="0" applyNumberFormat="1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809625</xdr:colOff>
      <xdr:row>1</xdr:row>
      <xdr:rowOff>276225</xdr:rowOff>
    </xdr:from>
    <xdr:to>
      <xdr:col>9</xdr:col>
      <xdr:colOff>216535</xdr:colOff>
      <xdr:row>1</xdr:row>
      <xdr:rowOff>771525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10000" y="381000"/>
          <a:ext cx="326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105104</xdr:colOff>
      <xdr:row>0</xdr:row>
      <xdr:rowOff>19707</xdr:rowOff>
    </xdr:from>
    <xdr:ext cx="9682655" cy="1445172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4" y="19707"/>
          <a:ext cx="9682655" cy="144517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52915</xdr:rowOff>
    </xdr:from>
    <xdr:to>
      <xdr:col>6</xdr:col>
      <xdr:colOff>1195551</xdr:colOff>
      <xdr:row>2</xdr:row>
      <xdr:rowOff>170792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2550583" y="433915"/>
          <a:ext cx="6407843" cy="117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105104</xdr:colOff>
      <xdr:row>0</xdr:row>
      <xdr:rowOff>19707</xdr:rowOff>
    </xdr:from>
    <xdr:ext cx="9682655" cy="1445172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4" y="19707"/>
          <a:ext cx="9682655" cy="144517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52915</xdr:rowOff>
    </xdr:from>
    <xdr:to>
      <xdr:col>6</xdr:col>
      <xdr:colOff>1195551</xdr:colOff>
      <xdr:row>2</xdr:row>
      <xdr:rowOff>170792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2550583" y="433915"/>
          <a:ext cx="6407843" cy="117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809625</xdr:colOff>
      <xdr:row>1</xdr:row>
      <xdr:rowOff>276225</xdr:rowOff>
    </xdr:from>
    <xdr:to>
      <xdr:col>9</xdr:col>
      <xdr:colOff>216535</xdr:colOff>
      <xdr:row>1</xdr:row>
      <xdr:rowOff>771525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810000" y="381000"/>
          <a:ext cx="326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39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446942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42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715391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714585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417634</xdr:colOff>
      <xdr:row>1</xdr:row>
      <xdr:rowOff>168520</xdr:rowOff>
    </xdr:from>
    <xdr:to>
      <xdr:col>7</xdr:col>
      <xdr:colOff>581659</xdr:colOff>
      <xdr:row>2</xdr:row>
      <xdr:rowOff>146538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703634" y="359020"/>
          <a:ext cx="6688650" cy="168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494160</xdr:colOff>
      <xdr:row>0</xdr:row>
      <xdr:rowOff>0</xdr:rowOff>
    </xdr:from>
    <xdr:ext cx="11360150" cy="1857375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160" y="0"/>
          <a:ext cx="11360150" cy="18573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52916</xdr:rowOff>
    </xdr:from>
    <xdr:to>
      <xdr:col>8</xdr:col>
      <xdr:colOff>290618</xdr:colOff>
      <xdr:row>2</xdr:row>
      <xdr:rowOff>52916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6"/>
          <a:ext cx="71507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105104</xdr:colOff>
      <xdr:row>0</xdr:row>
      <xdr:rowOff>19707</xdr:rowOff>
    </xdr:from>
    <xdr:ext cx="9682655" cy="1445172"/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4" y="19707"/>
          <a:ext cx="9682655" cy="144517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3</xdr:col>
      <xdr:colOff>883708</xdr:colOff>
      <xdr:row>2</xdr:row>
      <xdr:rowOff>52915</xdr:rowOff>
    </xdr:from>
    <xdr:to>
      <xdr:col>6</xdr:col>
      <xdr:colOff>1195551</xdr:colOff>
      <xdr:row>2</xdr:row>
      <xdr:rowOff>170792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169708" y="433915"/>
          <a:ext cx="5915171" cy="1178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1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0"/>
  <sheetViews>
    <sheetView workbookViewId="0">
      <selection activeCell="B3" sqref="B3:Q6"/>
    </sheetView>
  </sheetViews>
  <sheetFormatPr baseColWidth="10" defaultRowHeight="15" x14ac:dyDescent="0.25"/>
  <cols>
    <col min="4" max="4" width="26" customWidth="1"/>
    <col min="5" max="5" width="14.85546875" customWidth="1"/>
    <col min="6" max="6" width="31.42578125" customWidth="1"/>
    <col min="7" max="7" width="20.7109375" customWidth="1"/>
  </cols>
  <sheetData>
    <row r="2" spans="2:17" ht="129.75" customHeight="1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7" ht="23.25" customHeight="1" x14ac:dyDescent="0.25">
      <c r="B3" s="35" t="s">
        <v>35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2:17" ht="7.5" customHeight="1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7" ht="23.25" hidden="1" customHeight="1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2:17" ht="15" hidden="1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2:17" ht="35.25" customHeight="1" x14ac:dyDescent="0.25">
      <c r="B7" s="35" t="s">
        <v>20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2:17" ht="23.25" x14ac:dyDescent="0.25">
      <c r="B8" s="20"/>
      <c r="C8" s="20"/>
      <c r="D8" s="20"/>
      <c r="E8" s="20"/>
      <c r="F8" s="20"/>
      <c r="G8" s="19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2:17" x14ac:dyDescent="0.25">
      <c r="B9" s="36" t="s">
        <v>17</v>
      </c>
      <c r="C9" s="37" t="s">
        <v>2</v>
      </c>
      <c r="D9" s="36" t="s">
        <v>12</v>
      </c>
      <c r="E9" s="36" t="s">
        <v>11</v>
      </c>
      <c r="F9" s="36"/>
      <c r="G9" s="36" t="s">
        <v>3</v>
      </c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2:17" x14ac:dyDescent="0.25">
      <c r="B10" s="36"/>
      <c r="C10" s="38"/>
      <c r="D10" s="36"/>
      <c r="E10" s="36" t="s">
        <v>0</v>
      </c>
      <c r="F10" s="36" t="s">
        <v>1</v>
      </c>
      <c r="G10" s="31" t="s">
        <v>4</v>
      </c>
      <c r="H10" s="31"/>
      <c r="I10" s="31" t="s">
        <v>5</v>
      </c>
      <c r="J10" s="31"/>
      <c r="K10" s="31" t="s">
        <v>6</v>
      </c>
      <c r="L10" s="31"/>
      <c r="M10" s="31" t="s">
        <v>7</v>
      </c>
      <c r="N10" s="31"/>
      <c r="O10" s="31" t="s">
        <v>8</v>
      </c>
      <c r="P10" s="31"/>
      <c r="Q10" s="32" t="s">
        <v>13</v>
      </c>
    </row>
    <row r="11" spans="2:17" x14ac:dyDescent="0.25">
      <c r="B11" s="37"/>
      <c r="C11" s="38"/>
      <c r="D11" s="37"/>
      <c r="E11" s="37"/>
      <c r="F11" s="37"/>
      <c r="G11" s="13" t="s">
        <v>9</v>
      </c>
      <c r="H11" s="13" t="s">
        <v>10</v>
      </c>
      <c r="I11" s="13" t="s">
        <v>9</v>
      </c>
      <c r="J11" s="13" t="s">
        <v>10</v>
      </c>
      <c r="K11" s="13" t="s">
        <v>9</v>
      </c>
      <c r="L11" s="13" t="s">
        <v>10</v>
      </c>
      <c r="M11" s="13" t="s">
        <v>9</v>
      </c>
      <c r="N11" s="13" t="s">
        <v>10</v>
      </c>
      <c r="O11" s="13" t="s">
        <v>9</v>
      </c>
      <c r="P11" s="13" t="s">
        <v>10</v>
      </c>
      <c r="Q11" s="32"/>
    </row>
    <row r="12" spans="2:17" x14ac:dyDescent="0.25">
      <c r="B12" s="17" t="s">
        <v>34</v>
      </c>
      <c r="C12" s="17">
        <v>0</v>
      </c>
      <c r="D12" s="17" t="s">
        <v>18</v>
      </c>
      <c r="E12" s="17" t="s">
        <v>33</v>
      </c>
      <c r="F12" s="17" t="s">
        <v>33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</row>
    <row r="17" spans="2:13" ht="31.5" x14ac:dyDescent="0.25">
      <c r="D17" s="15" t="s">
        <v>2</v>
      </c>
      <c r="E17" s="15" t="s">
        <v>14</v>
      </c>
      <c r="F17" s="2" t="s">
        <v>15</v>
      </c>
      <c r="G17" s="3" t="s">
        <v>16</v>
      </c>
    </row>
    <row r="18" spans="2:13" ht="30" x14ac:dyDescent="0.25">
      <c r="D18" s="14">
        <v>0</v>
      </c>
      <c r="E18" s="14" t="s">
        <v>19</v>
      </c>
      <c r="F18" s="14">
        <v>0</v>
      </c>
      <c r="G18" s="14">
        <v>0</v>
      </c>
    </row>
    <row r="20" spans="2:13" ht="52.5" customHeight="1" x14ac:dyDescent="0.25">
      <c r="B20" s="34" t="s">
        <v>32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17">
    <mergeCell ref="I10:J10"/>
    <mergeCell ref="K10:L10"/>
    <mergeCell ref="M10:N10"/>
    <mergeCell ref="Q10:Q11"/>
    <mergeCell ref="B2:Q2"/>
    <mergeCell ref="B20:M20"/>
    <mergeCell ref="B3:Q6"/>
    <mergeCell ref="B7:Q7"/>
    <mergeCell ref="B9:B11"/>
    <mergeCell ref="C9:C11"/>
    <mergeCell ref="D9:D11"/>
    <mergeCell ref="E9:F9"/>
    <mergeCell ref="G9:Q9"/>
    <mergeCell ref="O10:P10"/>
    <mergeCell ref="E10:E11"/>
    <mergeCell ref="F10:F11"/>
    <mergeCell ref="G10:H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"/>
  <sheetViews>
    <sheetView topLeftCell="E1" zoomScale="110" zoomScaleNormal="110" workbookViewId="0">
      <selection activeCell="L25" sqref="L25"/>
    </sheetView>
  </sheetViews>
  <sheetFormatPr baseColWidth="10" defaultRowHeight="15" x14ac:dyDescent="0.25"/>
  <cols>
    <col min="1" max="1" width="2.140625" customWidth="1"/>
    <col min="4" max="4" width="26" customWidth="1"/>
    <col min="5" max="5" width="26.5703125" customWidth="1"/>
    <col min="6" max="6" width="38.8554687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5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10" t="s">
        <v>90</v>
      </c>
      <c r="C13" s="10">
        <v>1</v>
      </c>
      <c r="D13" s="11" t="s">
        <v>91</v>
      </c>
      <c r="E13" s="11" t="s">
        <v>92</v>
      </c>
      <c r="F13" s="11" t="s">
        <v>93</v>
      </c>
      <c r="G13" s="6">
        <v>8</v>
      </c>
      <c r="H13" s="6">
        <v>10</v>
      </c>
      <c r="I13" s="6">
        <v>5</v>
      </c>
      <c r="J13" s="6">
        <v>3</v>
      </c>
      <c r="K13" s="6">
        <v>5</v>
      </c>
      <c r="L13" s="6">
        <v>7</v>
      </c>
      <c r="M13" s="6">
        <v>4</v>
      </c>
      <c r="N13" s="6">
        <v>3</v>
      </c>
      <c r="O13" s="6">
        <v>2</v>
      </c>
      <c r="P13" s="6">
        <v>3</v>
      </c>
      <c r="Q13" s="6">
        <f>SUM(G13:P13)</f>
        <v>50</v>
      </c>
    </row>
    <row r="14" spans="1:17" ht="15" customHeight="1" x14ac:dyDescent="0.25">
      <c r="B14" s="10" t="s">
        <v>90</v>
      </c>
      <c r="C14" s="10">
        <v>2</v>
      </c>
      <c r="D14" s="11" t="s">
        <v>91</v>
      </c>
      <c r="E14" s="11" t="s">
        <v>92</v>
      </c>
      <c r="F14" s="11" t="s">
        <v>94</v>
      </c>
      <c r="G14" s="6">
        <v>5</v>
      </c>
      <c r="H14" s="6">
        <v>6</v>
      </c>
      <c r="I14" s="6">
        <v>3</v>
      </c>
      <c r="J14" s="6">
        <v>4</v>
      </c>
      <c r="K14" s="6">
        <v>6</v>
      </c>
      <c r="L14" s="6">
        <v>2</v>
      </c>
      <c r="M14" s="6">
        <v>2</v>
      </c>
      <c r="N14" s="6">
        <v>2</v>
      </c>
      <c r="O14" s="6">
        <v>0</v>
      </c>
      <c r="P14" s="6">
        <v>0</v>
      </c>
      <c r="Q14" s="6">
        <f t="shared" ref="Q14" si="0">SUM(G14:P14)</f>
        <v>30</v>
      </c>
    </row>
    <row r="15" spans="1:17" x14ac:dyDescent="0.25">
      <c r="B15" s="10" t="s">
        <v>90</v>
      </c>
      <c r="C15" s="10">
        <v>3</v>
      </c>
      <c r="D15" s="11" t="s">
        <v>85</v>
      </c>
      <c r="E15" s="11" t="s">
        <v>86</v>
      </c>
      <c r="F15" s="11" t="s">
        <v>88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f>SUM(G15:P15)</f>
        <v>0</v>
      </c>
    </row>
    <row r="16" spans="1:17" x14ac:dyDescent="0.25">
      <c r="B16" s="22"/>
      <c r="C16" s="22"/>
      <c r="D16" s="12" t="s">
        <v>95</v>
      </c>
      <c r="E16" s="12"/>
      <c r="F16" s="12"/>
      <c r="G16" s="12">
        <f>SUM(G13:G15)</f>
        <v>13</v>
      </c>
      <c r="H16" s="12">
        <f t="shared" ref="H16:Q16" si="1">SUM(H13:H15)</f>
        <v>16</v>
      </c>
      <c r="I16" s="12">
        <f t="shared" si="1"/>
        <v>8</v>
      </c>
      <c r="J16" s="12">
        <f t="shared" si="1"/>
        <v>7</v>
      </c>
      <c r="K16" s="12">
        <f t="shared" si="1"/>
        <v>11</v>
      </c>
      <c r="L16" s="12">
        <f t="shared" si="1"/>
        <v>9</v>
      </c>
      <c r="M16" s="12">
        <f t="shared" si="1"/>
        <v>6</v>
      </c>
      <c r="N16" s="12">
        <f t="shared" si="1"/>
        <v>5</v>
      </c>
      <c r="O16" s="12">
        <f t="shared" si="1"/>
        <v>2</v>
      </c>
      <c r="P16" s="12">
        <f t="shared" si="1"/>
        <v>3</v>
      </c>
      <c r="Q16" s="12">
        <f t="shared" si="1"/>
        <v>80</v>
      </c>
    </row>
    <row r="19" spans="4:8" ht="31.5" x14ac:dyDescent="0.25">
      <c r="D19" s="29" t="s">
        <v>2</v>
      </c>
      <c r="E19" s="29" t="s">
        <v>14</v>
      </c>
      <c r="F19" s="3" t="s">
        <v>15</v>
      </c>
      <c r="G19" s="3" t="s">
        <v>16</v>
      </c>
    </row>
    <row r="20" spans="4:8" x14ac:dyDescent="0.25">
      <c r="D20" s="30" t="s">
        <v>31</v>
      </c>
      <c r="E20" s="30" t="s">
        <v>19</v>
      </c>
      <c r="F20" s="30">
        <v>5</v>
      </c>
      <c r="G20" s="30">
        <f>+Q16</f>
        <v>80</v>
      </c>
      <c r="H20" s="12"/>
    </row>
    <row r="22" spans="4:8" x14ac:dyDescent="0.25">
      <c r="G22" t="s">
        <v>72</v>
      </c>
      <c r="H22">
        <f>+G16+I16+K16+M16+O16</f>
        <v>40</v>
      </c>
    </row>
    <row r="23" spans="4:8" x14ac:dyDescent="0.25">
      <c r="G23" t="s">
        <v>73</v>
      </c>
      <c r="H23">
        <f>+H16+J16+L16+N16+P16</f>
        <v>40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0"/>
  <sheetViews>
    <sheetView tabSelected="1" topLeftCell="C10" zoomScale="110" zoomScaleNormal="110" workbookViewId="0">
      <selection activeCell="Q23" sqref="Q23"/>
    </sheetView>
  </sheetViews>
  <sheetFormatPr baseColWidth="10" defaultRowHeight="15" x14ac:dyDescent="0.25"/>
  <cols>
    <col min="1" max="1" width="2.140625" customWidth="1"/>
    <col min="4" max="4" width="26" customWidth="1"/>
    <col min="5" max="5" width="26.5703125" customWidth="1"/>
    <col min="6" max="6" width="38.8554687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5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10" t="s">
        <v>76</v>
      </c>
      <c r="C13" s="10">
        <v>1</v>
      </c>
      <c r="D13" s="11" t="s">
        <v>77</v>
      </c>
      <c r="E13" s="11" t="s">
        <v>78</v>
      </c>
      <c r="F13" s="11" t="s">
        <v>79</v>
      </c>
      <c r="G13" s="6">
        <v>0</v>
      </c>
      <c r="H13" s="6">
        <v>0</v>
      </c>
      <c r="I13" s="6">
        <v>0</v>
      </c>
      <c r="J13" s="6">
        <v>0</v>
      </c>
      <c r="K13" s="6">
        <v>10</v>
      </c>
      <c r="L13" s="6">
        <v>10</v>
      </c>
      <c r="M13" s="6">
        <v>0</v>
      </c>
      <c r="N13" s="6">
        <v>0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76</v>
      </c>
      <c r="C14" s="10">
        <v>2</v>
      </c>
      <c r="D14" s="11" t="s">
        <v>77</v>
      </c>
      <c r="E14" s="11" t="s">
        <v>80</v>
      </c>
      <c r="F14" s="11" t="s">
        <v>79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f t="shared" ref="Q14:Q22" si="0">SUM(G14:P14)</f>
        <v>1</v>
      </c>
    </row>
    <row r="15" spans="1:17" x14ac:dyDescent="0.25">
      <c r="B15" s="10" t="s">
        <v>76</v>
      </c>
      <c r="C15" s="10">
        <v>3</v>
      </c>
      <c r="D15" s="11" t="s">
        <v>77</v>
      </c>
      <c r="E15" s="11" t="s">
        <v>79</v>
      </c>
      <c r="F15" s="11" t="s">
        <v>81</v>
      </c>
      <c r="G15" s="6">
        <v>13</v>
      </c>
      <c r="H15" s="6">
        <v>11</v>
      </c>
      <c r="I15" s="6">
        <v>9</v>
      </c>
      <c r="J15" s="6">
        <v>9</v>
      </c>
      <c r="K15" s="6">
        <v>0</v>
      </c>
      <c r="L15" s="6">
        <v>0</v>
      </c>
      <c r="M15" s="6">
        <v>8</v>
      </c>
      <c r="N15" s="6">
        <v>5</v>
      </c>
      <c r="O15" s="6">
        <v>0</v>
      </c>
      <c r="P15" s="6">
        <v>0</v>
      </c>
      <c r="Q15" s="6">
        <f t="shared" si="0"/>
        <v>55</v>
      </c>
    </row>
    <row r="16" spans="1:17" x14ac:dyDescent="0.25">
      <c r="B16" s="10" t="s">
        <v>82</v>
      </c>
      <c r="C16" s="10">
        <v>1</v>
      </c>
      <c r="D16" s="11" t="s">
        <v>77</v>
      </c>
      <c r="E16" s="11" t="s">
        <v>81</v>
      </c>
      <c r="F16" s="11" t="s">
        <v>83</v>
      </c>
      <c r="G16" s="6">
        <v>4</v>
      </c>
      <c r="H16" s="6">
        <v>4</v>
      </c>
      <c r="I16" s="6">
        <v>0</v>
      </c>
      <c r="J16" s="6">
        <v>0</v>
      </c>
      <c r="K16" s="6">
        <v>10</v>
      </c>
      <c r="L16" s="6">
        <v>15</v>
      </c>
      <c r="M16" s="6">
        <v>4</v>
      </c>
      <c r="N16" s="6">
        <v>8</v>
      </c>
      <c r="O16" s="6">
        <v>4</v>
      </c>
      <c r="P16" s="6">
        <v>6</v>
      </c>
      <c r="Q16" s="6">
        <f t="shared" si="0"/>
        <v>55</v>
      </c>
    </row>
    <row r="17" spans="2:17" x14ac:dyDescent="0.25">
      <c r="B17" s="10" t="s">
        <v>82</v>
      </c>
      <c r="C17" s="10">
        <v>2</v>
      </c>
      <c r="D17" s="11" t="s">
        <v>84</v>
      </c>
      <c r="E17" s="11" t="s">
        <v>86</v>
      </c>
      <c r="F17" s="11" t="s">
        <v>87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15</v>
      </c>
      <c r="N17" s="6">
        <v>17</v>
      </c>
      <c r="O17" s="6">
        <v>0</v>
      </c>
      <c r="P17" s="6">
        <v>0</v>
      </c>
      <c r="Q17" s="6">
        <f t="shared" si="0"/>
        <v>32</v>
      </c>
    </row>
    <row r="18" spans="2:17" x14ac:dyDescent="0.25">
      <c r="B18" s="10" t="s">
        <v>82</v>
      </c>
      <c r="C18" s="10">
        <v>3</v>
      </c>
      <c r="D18" s="11" t="s">
        <v>85</v>
      </c>
      <c r="E18" s="11" t="s">
        <v>86</v>
      </c>
      <c r="F18" s="11" t="s">
        <v>88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12</v>
      </c>
      <c r="N18" s="6">
        <v>18</v>
      </c>
      <c r="O18" s="6">
        <v>0</v>
      </c>
      <c r="P18" s="6">
        <v>0</v>
      </c>
      <c r="Q18" s="6">
        <f t="shared" si="0"/>
        <v>30</v>
      </c>
    </row>
    <row r="19" spans="2:17" x14ac:dyDescent="0.25">
      <c r="B19" s="10" t="s">
        <v>82</v>
      </c>
      <c r="C19" s="10">
        <v>4</v>
      </c>
      <c r="D19" s="11" t="s">
        <v>85</v>
      </c>
      <c r="E19" s="11" t="s">
        <v>86</v>
      </c>
      <c r="F19" s="11" t="s">
        <v>89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11</v>
      </c>
      <c r="N19" s="6">
        <v>15</v>
      </c>
      <c r="O19" s="6">
        <v>0</v>
      </c>
      <c r="P19" s="6">
        <v>0</v>
      </c>
      <c r="Q19" s="6">
        <f t="shared" si="0"/>
        <v>26</v>
      </c>
    </row>
    <row r="20" spans="2:17" x14ac:dyDescent="0.25">
      <c r="B20" s="10" t="s">
        <v>90</v>
      </c>
      <c r="C20" s="10">
        <v>1</v>
      </c>
      <c r="D20" s="11" t="s">
        <v>91</v>
      </c>
      <c r="E20" s="11" t="s">
        <v>92</v>
      </c>
      <c r="F20" s="11" t="s">
        <v>93</v>
      </c>
      <c r="G20" s="6">
        <v>8</v>
      </c>
      <c r="H20" s="6">
        <v>10</v>
      </c>
      <c r="I20" s="6">
        <v>5</v>
      </c>
      <c r="J20" s="6">
        <v>3</v>
      </c>
      <c r="K20" s="6">
        <v>5</v>
      </c>
      <c r="L20" s="6">
        <v>7</v>
      </c>
      <c r="M20" s="6">
        <v>4</v>
      </c>
      <c r="N20" s="6">
        <v>3</v>
      </c>
      <c r="O20" s="6">
        <v>2</v>
      </c>
      <c r="P20" s="6">
        <v>3</v>
      </c>
      <c r="Q20" s="6">
        <f t="shared" si="0"/>
        <v>50</v>
      </c>
    </row>
    <row r="21" spans="2:17" x14ac:dyDescent="0.25">
      <c r="B21" s="10" t="s">
        <v>90</v>
      </c>
      <c r="C21" s="10">
        <v>2</v>
      </c>
      <c r="D21" s="11" t="s">
        <v>91</v>
      </c>
      <c r="E21" s="11" t="s">
        <v>92</v>
      </c>
      <c r="F21" s="11" t="s">
        <v>94</v>
      </c>
      <c r="G21" s="6">
        <v>5</v>
      </c>
      <c r="H21" s="6">
        <v>6</v>
      </c>
      <c r="I21" s="6">
        <v>3</v>
      </c>
      <c r="J21" s="6">
        <v>4</v>
      </c>
      <c r="K21" s="6">
        <v>6</v>
      </c>
      <c r="L21" s="6">
        <v>2</v>
      </c>
      <c r="M21" s="6">
        <v>2</v>
      </c>
      <c r="N21" s="6">
        <v>2</v>
      </c>
      <c r="O21" s="6">
        <v>0</v>
      </c>
      <c r="P21" s="6">
        <v>0</v>
      </c>
      <c r="Q21" s="6">
        <f t="shared" si="0"/>
        <v>30</v>
      </c>
    </row>
    <row r="22" spans="2:17" x14ac:dyDescent="0.25">
      <c r="B22" s="10" t="s">
        <v>90</v>
      </c>
      <c r="C22" s="10">
        <v>3</v>
      </c>
      <c r="D22" s="11" t="s">
        <v>85</v>
      </c>
      <c r="E22" s="11" t="s">
        <v>86</v>
      </c>
      <c r="F22" s="11" t="s">
        <v>88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f t="shared" si="0"/>
        <v>0</v>
      </c>
    </row>
    <row r="23" spans="2:17" x14ac:dyDescent="0.25">
      <c r="B23" s="22"/>
      <c r="C23" s="22"/>
      <c r="D23" s="12" t="s">
        <v>95</v>
      </c>
      <c r="E23" s="12"/>
      <c r="F23" s="12"/>
      <c r="G23" s="12">
        <f>SUM(G13:G22)</f>
        <v>30</v>
      </c>
      <c r="H23" s="12">
        <f t="shared" ref="H23:Q23" si="1">SUM(H13:H22)</f>
        <v>31</v>
      </c>
      <c r="I23" s="12">
        <f t="shared" si="1"/>
        <v>17</v>
      </c>
      <c r="J23" s="12">
        <f t="shared" si="1"/>
        <v>16</v>
      </c>
      <c r="K23" s="12">
        <f t="shared" si="1"/>
        <v>31</v>
      </c>
      <c r="L23" s="12">
        <f t="shared" si="1"/>
        <v>34</v>
      </c>
      <c r="M23" s="12">
        <f t="shared" si="1"/>
        <v>56</v>
      </c>
      <c r="N23" s="12">
        <f t="shared" si="1"/>
        <v>69</v>
      </c>
      <c r="O23" s="12">
        <f t="shared" si="1"/>
        <v>6</v>
      </c>
      <c r="P23" s="12">
        <f t="shared" si="1"/>
        <v>9</v>
      </c>
      <c r="Q23" s="12">
        <f t="shared" si="1"/>
        <v>299</v>
      </c>
    </row>
    <row r="26" spans="2:17" ht="31.5" x14ac:dyDescent="0.25">
      <c r="D26" s="29" t="s">
        <v>2</v>
      </c>
      <c r="E26" s="29" t="s">
        <v>14</v>
      </c>
      <c r="F26" s="3" t="s">
        <v>15</v>
      </c>
      <c r="G26" s="3" t="s">
        <v>16</v>
      </c>
    </row>
    <row r="27" spans="2:17" x14ac:dyDescent="0.25">
      <c r="D27" s="30" t="s">
        <v>31</v>
      </c>
      <c r="E27" s="30" t="s">
        <v>19</v>
      </c>
      <c r="F27" s="30">
        <v>5</v>
      </c>
      <c r="G27" s="30">
        <f>+Q23</f>
        <v>299</v>
      </c>
      <c r="H27" s="12"/>
    </row>
    <row r="29" spans="2:17" x14ac:dyDescent="0.25">
      <c r="G29" t="s">
        <v>72</v>
      </c>
      <c r="H29">
        <f>+G23+I23+K23+M23+O23</f>
        <v>140</v>
      </c>
    </row>
    <row r="30" spans="2:17" x14ac:dyDescent="0.25">
      <c r="G30" t="s">
        <v>73</v>
      </c>
      <c r="H30">
        <f>+H23+J23+L23+N23+P23</f>
        <v>159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20"/>
  <sheetViews>
    <sheetView topLeftCell="B1" workbookViewId="0">
      <selection activeCell="B2" sqref="B2:Q2"/>
    </sheetView>
  </sheetViews>
  <sheetFormatPr baseColWidth="10" defaultRowHeight="15" x14ac:dyDescent="0.25"/>
  <cols>
    <col min="4" max="4" width="26" customWidth="1"/>
    <col min="5" max="5" width="14.85546875" customWidth="1"/>
    <col min="6" max="6" width="31.42578125" customWidth="1"/>
    <col min="7" max="7" width="20.7109375" customWidth="1"/>
  </cols>
  <sheetData>
    <row r="2" spans="2:17" ht="129.75" customHeight="1" x14ac:dyDescent="0.2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2:17" ht="23.25" customHeight="1" x14ac:dyDescent="0.25"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 ht="7.5" customHeigh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2:17" ht="23.25" hidden="1" customHeight="1" x14ac:dyDescent="0.2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2:17" ht="15" hidden="1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2:17" ht="35.25" customHeight="1" x14ac:dyDescent="0.25">
      <c r="B7" s="39" t="s">
        <v>20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2:17" ht="23.25" x14ac:dyDescent="0.25">
      <c r="B8" s="7"/>
      <c r="C8" s="7"/>
      <c r="D8" s="7"/>
      <c r="E8" s="7"/>
      <c r="F8" s="7"/>
      <c r="G8" s="8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40" t="s">
        <v>17</v>
      </c>
      <c r="C9" s="41" t="s">
        <v>2</v>
      </c>
      <c r="D9" s="36" t="s">
        <v>12</v>
      </c>
      <c r="E9" s="36" t="s">
        <v>11</v>
      </c>
      <c r="F9" s="36"/>
      <c r="G9" s="36" t="s">
        <v>3</v>
      </c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2:17" x14ac:dyDescent="0.25">
      <c r="B10" s="40"/>
      <c r="C10" s="42"/>
      <c r="D10" s="36"/>
      <c r="E10" s="36" t="s">
        <v>0</v>
      </c>
      <c r="F10" s="36" t="s">
        <v>1</v>
      </c>
      <c r="G10" s="31" t="s">
        <v>4</v>
      </c>
      <c r="H10" s="31"/>
      <c r="I10" s="31" t="s">
        <v>5</v>
      </c>
      <c r="J10" s="31"/>
      <c r="K10" s="31" t="s">
        <v>6</v>
      </c>
      <c r="L10" s="31"/>
      <c r="M10" s="31" t="s">
        <v>7</v>
      </c>
      <c r="N10" s="31"/>
      <c r="O10" s="31" t="s">
        <v>8</v>
      </c>
      <c r="P10" s="31"/>
      <c r="Q10" s="32" t="s">
        <v>13</v>
      </c>
    </row>
    <row r="11" spans="2:17" x14ac:dyDescent="0.25">
      <c r="B11" s="41"/>
      <c r="C11" s="42"/>
      <c r="D11" s="37"/>
      <c r="E11" s="37"/>
      <c r="F11" s="37"/>
      <c r="G11" s="13" t="s">
        <v>9</v>
      </c>
      <c r="H11" s="13" t="s">
        <v>10</v>
      </c>
      <c r="I11" s="13" t="s">
        <v>9</v>
      </c>
      <c r="J11" s="13" t="s">
        <v>10</v>
      </c>
      <c r="K11" s="13" t="s">
        <v>9</v>
      </c>
      <c r="L11" s="13" t="s">
        <v>10</v>
      </c>
      <c r="M11" s="13" t="s">
        <v>9</v>
      </c>
      <c r="N11" s="13" t="s">
        <v>10</v>
      </c>
      <c r="O11" s="13" t="s">
        <v>9</v>
      </c>
      <c r="P11" s="13" t="s">
        <v>10</v>
      </c>
      <c r="Q11" s="32"/>
    </row>
    <row r="12" spans="2:17" x14ac:dyDescent="0.25">
      <c r="B12" s="10" t="s">
        <v>36</v>
      </c>
      <c r="C12" s="10">
        <v>0</v>
      </c>
      <c r="D12" s="11" t="s">
        <v>18</v>
      </c>
      <c r="E12" s="11" t="s">
        <v>33</v>
      </c>
      <c r="F12" s="11" t="s">
        <v>33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7" spans="2:13" ht="31.5" x14ac:dyDescent="0.25">
      <c r="D17" s="5" t="s">
        <v>2</v>
      </c>
      <c r="E17" s="5" t="s">
        <v>14</v>
      </c>
      <c r="F17" s="2" t="s">
        <v>15</v>
      </c>
      <c r="G17" s="3" t="s">
        <v>16</v>
      </c>
    </row>
    <row r="18" spans="2:13" ht="30" x14ac:dyDescent="0.25">
      <c r="D18" s="4">
        <v>0</v>
      </c>
      <c r="E18" s="4" t="s">
        <v>19</v>
      </c>
      <c r="F18" s="4">
        <v>0</v>
      </c>
      <c r="G18" s="4">
        <v>0</v>
      </c>
    </row>
    <row r="20" spans="2:13" ht="52.5" customHeight="1" x14ac:dyDescent="0.25">
      <c r="B20" s="34" t="s">
        <v>32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</sheetData>
  <mergeCells count="17">
    <mergeCell ref="K10:L10"/>
    <mergeCell ref="M10:N10"/>
    <mergeCell ref="O10:P10"/>
    <mergeCell ref="Q10:Q11"/>
    <mergeCell ref="B2:Q2"/>
    <mergeCell ref="B20:M20"/>
    <mergeCell ref="B3:Q6"/>
    <mergeCell ref="B7:Q7"/>
    <mergeCell ref="B9:B11"/>
    <mergeCell ref="C9:C11"/>
    <mergeCell ref="D9:D11"/>
    <mergeCell ref="E9:F9"/>
    <mergeCell ref="G9:Q9"/>
    <mergeCell ref="E10:E11"/>
    <mergeCell ref="F10:F11"/>
    <mergeCell ref="G10:H10"/>
    <mergeCell ref="I10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topLeftCell="A11" zoomScale="145" zoomScaleNormal="145" workbookViewId="0">
      <selection activeCell="I28" sqref="I28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50.2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9" t="s">
        <v>9</v>
      </c>
      <c r="H12" s="9" t="s">
        <v>10</v>
      </c>
      <c r="I12" s="9" t="s">
        <v>9</v>
      </c>
      <c r="J12" s="9" t="s">
        <v>10</v>
      </c>
      <c r="K12" s="9" t="s">
        <v>9</v>
      </c>
      <c r="L12" s="9" t="s">
        <v>10</v>
      </c>
      <c r="M12" s="9" t="s">
        <v>9</v>
      </c>
      <c r="N12" s="9" t="s">
        <v>10</v>
      </c>
      <c r="O12" s="9" t="s">
        <v>9</v>
      </c>
      <c r="P12" s="9" t="s">
        <v>10</v>
      </c>
      <c r="Q12" s="32"/>
    </row>
    <row r="13" spans="1:17" x14ac:dyDescent="0.25">
      <c r="B13" s="10" t="s">
        <v>21</v>
      </c>
      <c r="C13" s="10">
        <v>1</v>
      </c>
      <c r="D13" s="11" t="s">
        <v>27</v>
      </c>
      <c r="E13" s="11" t="s">
        <v>22</v>
      </c>
      <c r="F13" s="11" t="s">
        <v>24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218</v>
      </c>
      <c r="P13" s="6">
        <v>286</v>
      </c>
      <c r="Q13" s="6">
        <f>SUM(O13:P13)</f>
        <v>504</v>
      </c>
    </row>
    <row r="14" spans="1:17" x14ac:dyDescent="0.25">
      <c r="B14" s="10" t="s">
        <v>21</v>
      </c>
      <c r="C14" s="10">
        <v>2</v>
      </c>
      <c r="D14" s="11" t="s">
        <v>29</v>
      </c>
      <c r="E14" s="11" t="s">
        <v>22</v>
      </c>
      <c r="F14" s="11" t="s">
        <v>25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198</v>
      </c>
      <c r="P14" s="6">
        <v>306</v>
      </c>
      <c r="Q14" s="6">
        <f t="shared" ref="Q14:Q16" si="0">SUM(O14:P14)</f>
        <v>504</v>
      </c>
    </row>
    <row r="15" spans="1:17" x14ac:dyDescent="0.25">
      <c r="B15" s="10" t="s">
        <v>21</v>
      </c>
      <c r="C15" s="10">
        <v>3</v>
      </c>
      <c r="D15" s="11" t="s">
        <v>30</v>
      </c>
      <c r="E15" s="11" t="s">
        <v>22</v>
      </c>
      <c r="F15" s="11" t="s">
        <v>26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174</v>
      </c>
      <c r="P15" s="6">
        <v>320</v>
      </c>
      <c r="Q15" s="6">
        <f t="shared" si="0"/>
        <v>494</v>
      </c>
    </row>
    <row r="16" spans="1:17" x14ac:dyDescent="0.25">
      <c r="B16" s="10" t="s">
        <v>21</v>
      </c>
      <c r="C16" s="10">
        <v>4</v>
      </c>
      <c r="D16" s="11" t="s">
        <v>28</v>
      </c>
      <c r="E16" s="11" t="s">
        <v>23</v>
      </c>
      <c r="F16" s="11" t="s">
        <v>24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163</v>
      </c>
      <c r="P16" s="6">
        <v>319</v>
      </c>
      <c r="Q16" s="6">
        <f t="shared" si="0"/>
        <v>482</v>
      </c>
    </row>
    <row r="18" spans="4:8" ht="31.5" x14ac:dyDescent="0.25">
      <c r="D18" s="5" t="s">
        <v>2</v>
      </c>
      <c r="E18" s="5" t="s">
        <v>14</v>
      </c>
      <c r="F18" s="2" t="s">
        <v>15</v>
      </c>
      <c r="G18" s="3" t="s">
        <v>16</v>
      </c>
    </row>
    <row r="19" spans="4:8" x14ac:dyDescent="0.25">
      <c r="D19" s="4" t="s">
        <v>31</v>
      </c>
      <c r="E19" s="4" t="s">
        <v>19</v>
      </c>
      <c r="F19" s="4">
        <v>3</v>
      </c>
      <c r="G19" s="4">
        <f>SUM(Q13:Q16)</f>
        <v>1984</v>
      </c>
      <c r="H19" s="12"/>
    </row>
  </sheetData>
  <mergeCells count="16">
    <mergeCell ref="A1:Q6"/>
    <mergeCell ref="B8:Q8"/>
    <mergeCell ref="B7:Q7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  <mergeCell ref="Q11:Q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"/>
  <sheetViews>
    <sheetView topLeftCell="E1" zoomScale="130" zoomScaleNormal="130" workbookViewId="0">
      <selection activeCell="B7" sqref="B7:Q7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74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21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13" t="s">
        <v>9</v>
      </c>
      <c r="H12" s="13" t="s">
        <v>10</v>
      </c>
      <c r="I12" s="13" t="s">
        <v>9</v>
      </c>
      <c r="J12" s="13" t="s">
        <v>10</v>
      </c>
      <c r="K12" s="13" t="s">
        <v>9</v>
      </c>
      <c r="L12" s="13" t="s">
        <v>10</v>
      </c>
      <c r="M12" s="13" t="s">
        <v>9</v>
      </c>
      <c r="N12" s="13" t="s">
        <v>10</v>
      </c>
      <c r="O12" s="13" t="s">
        <v>9</v>
      </c>
      <c r="P12" s="13" t="s">
        <v>10</v>
      </c>
      <c r="Q12" s="32"/>
    </row>
    <row r="13" spans="1:17" x14ac:dyDescent="0.25">
      <c r="B13" s="10" t="s">
        <v>37</v>
      </c>
      <c r="C13" s="10">
        <v>0</v>
      </c>
      <c r="D13" s="11">
        <v>0</v>
      </c>
      <c r="E13" s="11" t="s">
        <v>33</v>
      </c>
      <c r="F13" s="11" t="s">
        <v>33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f>SUM(O13:P13)</f>
        <v>0</v>
      </c>
    </row>
    <row r="15" spans="1:17" ht="31.5" x14ac:dyDescent="0.25">
      <c r="D15" s="5" t="s">
        <v>2</v>
      </c>
      <c r="E15" s="5" t="s">
        <v>14</v>
      </c>
      <c r="F15" s="2" t="s">
        <v>15</v>
      </c>
      <c r="G15" s="3" t="s">
        <v>16</v>
      </c>
    </row>
    <row r="16" spans="1:17" x14ac:dyDescent="0.25">
      <c r="D16" s="4">
        <v>0</v>
      </c>
      <c r="E16" s="4" t="s">
        <v>19</v>
      </c>
      <c r="F16" s="4" t="s">
        <v>33</v>
      </c>
      <c r="G16" s="4">
        <v>0</v>
      </c>
      <c r="H16" s="12"/>
    </row>
  </sheetData>
  <mergeCells count="17">
    <mergeCell ref="K11:L11"/>
    <mergeCell ref="M11:N11"/>
    <mergeCell ref="O11:P11"/>
    <mergeCell ref="Q11:Q12"/>
    <mergeCell ref="A1:Q4"/>
    <mergeCell ref="B9:Q9"/>
    <mergeCell ref="B8:Q8"/>
    <mergeCell ref="B7:Q7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6"/>
  <sheetViews>
    <sheetView topLeftCell="A11" zoomScaleNormal="100" workbookViewId="0">
      <selection activeCell="O36" sqref="O36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13.85546875" bestFit="1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74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21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59</v>
      </c>
      <c r="F11" s="36" t="s">
        <v>60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23" t="s">
        <v>38</v>
      </c>
      <c r="C13" s="23">
        <v>1</v>
      </c>
      <c r="D13" s="24" t="s">
        <v>47</v>
      </c>
      <c r="E13" s="24" t="s">
        <v>39</v>
      </c>
      <c r="F13" s="24" t="s">
        <v>44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11</v>
      </c>
      <c r="P13" s="11">
        <v>22</v>
      </c>
      <c r="Q13" s="11">
        <f t="shared" ref="Q13:Q36" si="0">SUM(G13:P13)</f>
        <v>33</v>
      </c>
    </row>
    <row r="14" spans="1:17" x14ac:dyDescent="0.25">
      <c r="B14" s="23" t="s">
        <v>38</v>
      </c>
      <c r="C14" s="23">
        <v>2</v>
      </c>
      <c r="D14" s="24" t="s">
        <v>47</v>
      </c>
      <c r="E14" s="24" t="s">
        <v>44</v>
      </c>
      <c r="F14" s="24" t="s">
        <v>54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15</v>
      </c>
      <c r="P14" s="11">
        <v>22</v>
      </c>
      <c r="Q14" s="11">
        <f t="shared" si="0"/>
        <v>37</v>
      </c>
    </row>
    <row r="15" spans="1:17" ht="22.5" x14ac:dyDescent="0.25">
      <c r="B15" s="23" t="s">
        <v>38</v>
      </c>
      <c r="C15" s="23">
        <v>3</v>
      </c>
      <c r="D15" s="24" t="s">
        <v>47</v>
      </c>
      <c r="E15" s="24" t="s">
        <v>46</v>
      </c>
      <c r="F15" s="24" t="s">
        <v>44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19</v>
      </c>
      <c r="P15" s="11">
        <v>21</v>
      </c>
      <c r="Q15" s="11">
        <f t="shared" si="0"/>
        <v>40</v>
      </c>
    </row>
    <row r="16" spans="1:17" x14ac:dyDescent="0.25">
      <c r="B16" s="23" t="s">
        <v>38</v>
      </c>
      <c r="C16" s="23">
        <v>4</v>
      </c>
      <c r="D16" s="24" t="s">
        <v>47</v>
      </c>
      <c r="E16" s="24" t="s">
        <v>44</v>
      </c>
      <c r="F16" s="24" t="s">
        <v>55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19</v>
      </c>
      <c r="P16" s="11">
        <v>18</v>
      </c>
      <c r="Q16" s="11">
        <f t="shared" si="0"/>
        <v>37</v>
      </c>
    </row>
    <row r="17" spans="2:17" x14ac:dyDescent="0.25">
      <c r="B17" s="23" t="s">
        <v>38</v>
      </c>
      <c r="C17" s="23">
        <v>5</v>
      </c>
      <c r="D17" s="24" t="s">
        <v>45</v>
      </c>
      <c r="E17" s="24" t="s">
        <v>24</v>
      </c>
      <c r="F17" s="24" t="s">
        <v>44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14</v>
      </c>
      <c r="P17" s="11">
        <v>19</v>
      </c>
      <c r="Q17" s="11">
        <f t="shared" si="0"/>
        <v>33</v>
      </c>
    </row>
    <row r="18" spans="2:17" x14ac:dyDescent="0.25">
      <c r="B18" s="23" t="s">
        <v>38</v>
      </c>
      <c r="C18" s="23">
        <v>6</v>
      </c>
      <c r="D18" s="24" t="s">
        <v>45</v>
      </c>
      <c r="E18" s="24" t="s">
        <v>44</v>
      </c>
      <c r="F18" s="24" t="s">
        <v>24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14</v>
      </c>
      <c r="P18" s="11">
        <v>17</v>
      </c>
      <c r="Q18" s="11">
        <f t="shared" si="0"/>
        <v>31</v>
      </c>
    </row>
    <row r="19" spans="2:17" x14ac:dyDescent="0.25">
      <c r="B19" s="23" t="s">
        <v>38</v>
      </c>
      <c r="C19" s="23">
        <v>7</v>
      </c>
      <c r="D19" s="24" t="s">
        <v>45</v>
      </c>
      <c r="E19" s="24" t="s">
        <v>41</v>
      </c>
      <c r="F19" s="24" t="s">
        <v>40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22</v>
      </c>
      <c r="P19" s="11">
        <v>20</v>
      </c>
      <c r="Q19" s="11">
        <f t="shared" si="0"/>
        <v>42</v>
      </c>
    </row>
    <row r="20" spans="2:17" x14ac:dyDescent="0.25">
      <c r="B20" s="23" t="s">
        <v>38</v>
      </c>
      <c r="C20" s="23">
        <v>8</v>
      </c>
      <c r="D20" s="24" t="s">
        <v>45</v>
      </c>
      <c r="E20" s="24" t="s">
        <v>40</v>
      </c>
      <c r="F20" s="24" t="s">
        <v>41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15</v>
      </c>
      <c r="P20" s="11">
        <v>20</v>
      </c>
      <c r="Q20" s="11">
        <f t="shared" si="0"/>
        <v>35</v>
      </c>
    </row>
    <row r="21" spans="2:17" x14ac:dyDescent="0.25">
      <c r="B21" s="23" t="s">
        <v>38</v>
      </c>
      <c r="C21" s="23">
        <v>9</v>
      </c>
      <c r="D21" s="24" t="s">
        <v>45</v>
      </c>
      <c r="E21" s="24" t="s">
        <v>41</v>
      </c>
      <c r="F21" s="24" t="s">
        <v>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16</v>
      </c>
      <c r="P21" s="11">
        <v>13</v>
      </c>
      <c r="Q21" s="11">
        <f t="shared" si="0"/>
        <v>29</v>
      </c>
    </row>
    <row r="22" spans="2:17" x14ac:dyDescent="0.25">
      <c r="B22" s="23" t="s">
        <v>38</v>
      </c>
      <c r="C22" s="23">
        <v>10</v>
      </c>
      <c r="D22" s="24" t="s">
        <v>45</v>
      </c>
      <c r="E22" s="24" t="s">
        <v>40</v>
      </c>
      <c r="F22" s="24" t="s">
        <v>41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16</v>
      </c>
      <c r="P22" s="11">
        <v>19</v>
      </c>
      <c r="Q22" s="11">
        <f t="shared" si="0"/>
        <v>35</v>
      </c>
    </row>
    <row r="23" spans="2:17" x14ac:dyDescent="0.25">
      <c r="B23" s="23" t="s">
        <v>38</v>
      </c>
      <c r="C23" s="23">
        <v>11</v>
      </c>
      <c r="D23" s="24" t="s">
        <v>45</v>
      </c>
      <c r="E23" s="24" t="s">
        <v>42</v>
      </c>
      <c r="F23" s="24" t="s">
        <v>40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11</v>
      </c>
      <c r="P23" s="11">
        <v>17</v>
      </c>
      <c r="Q23" s="11">
        <f t="shared" si="0"/>
        <v>28</v>
      </c>
    </row>
    <row r="24" spans="2:17" x14ac:dyDescent="0.25">
      <c r="B24" s="23" t="s">
        <v>38</v>
      </c>
      <c r="C24" s="23">
        <v>12</v>
      </c>
      <c r="D24" s="24" t="s">
        <v>45</v>
      </c>
      <c r="E24" s="24" t="s">
        <v>40</v>
      </c>
      <c r="F24" s="24" t="s">
        <v>56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15</v>
      </c>
      <c r="P24" s="11">
        <v>17</v>
      </c>
      <c r="Q24" s="11">
        <f t="shared" si="0"/>
        <v>32</v>
      </c>
    </row>
    <row r="25" spans="2:17" x14ac:dyDescent="0.25">
      <c r="B25" s="23" t="s">
        <v>38</v>
      </c>
      <c r="C25" s="23">
        <v>13</v>
      </c>
      <c r="D25" s="24" t="s">
        <v>45</v>
      </c>
      <c r="E25" s="24" t="s">
        <v>42</v>
      </c>
      <c r="F25" s="24" t="s">
        <v>40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15</v>
      </c>
      <c r="P25" s="11">
        <v>20</v>
      </c>
      <c r="Q25" s="11">
        <f t="shared" si="0"/>
        <v>35</v>
      </c>
    </row>
    <row r="26" spans="2:17" x14ac:dyDescent="0.25">
      <c r="B26" s="23" t="s">
        <v>38</v>
      </c>
      <c r="C26" s="23">
        <v>14</v>
      </c>
      <c r="D26" s="24" t="s">
        <v>45</v>
      </c>
      <c r="E26" s="24" t="s">
        <v>40</v>
      </c>
      <c r="F26" s="24" t="s">
        <v>56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19</v>
      </c>
      <c r="P26" s="11">
        <v>20</v>
      </c>
      <c r="Q26" s="11">
        <f t="shared" si="0"/>
        <v>39</v>
      </c>
    </row>
    <row r="27" spans="2:17" x14ac:dyDescent="0.25">
      <c r="B27" s="23" t="s">
        <v>38</v>
      </c>
      <c r="C27" s="23">
        <v>15</v>
      </c>
      <c r="D27" s="24" t="s">
        <v>45</v>
      </c>
      <c r="E27" s="24" t="s">
        <v>42</v>
      </c>
      <c r="F27" s="24" t="s">
        <v>40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13</v>
      </c>
      <c r="P27" s="11">
        <v>16</v>
      </c>
      <c r="Q27" s="11">
        <f t="shared" si="0"/>
        <v>29</v>
      </c>
    </row>
    <row r="28" spans="2:17" x14ac:dyDescent="0.25">
      <c r="B28" s="23" t="s">
        <v>38</v>
      </c>
      <c r="C28" s="23">
        <v>16</v>
      </c>
      <c r="D28" s="24" t="s">
        <v>45</v>
      </c>
      <c r="E28" s="24" t="s">
        <v>40</v>
      </c>
      <c r="F28" s="24" t="s">
        <v>56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13</v>
      </c>
      <c r="P28" s="11">
        <v>15</v>
      </c>
      <c r="Q28" s="11">
        <f t="shared" si="0"/>
        <v>28</v>
      </c>
    </row>
    <row r="29" spans="2:17" x14ac:dyDescent="0.25">
      <c r="B29" s="23" t="s">
        <v>38</v>
      </c>
      <c r="C29" s="23">
        <v>17</v>
      </c>
      <c r="D29" s="24" t="s">
        <v>45</v>
      </c>
      <c r="E29" s="24" t="s">
        <v>43</v>
      </c>
      <c r="F29" s="24" t="s">
        <v>40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18</v>
      </c>
      <c r="P29" s="11">
        <v>21</v>
      </c>
      <c r="Q29" s="11">
        <f t="shared" si="0"/>
        <v>39</v>
      </c>
    </row>
    <row r="30" spans="2:17" x14ac:dyDescent="0.25">
      <c r="B30" s="23" t="s">
        <v>38</v>
      </c>
      <c r="C30" s="23">
        <v>18</v>
      </c>
      <c r="D30" s="24" t="s">
        <v>45</v>
      </c>
      <c r="E30" s="24" t="s">
        <v>40</v>
      </c>
      <c r="F30" s="24" t="s">
        <v>43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21</v>
      </c>
      <c r="P30" s="11">
        <v>21</v>
      </c>
      <c r="Q30" s="11">
        <f t="shared" si="0"/>
        <v>42</v>
      </c>
    </row>
    <row r="31" spans="2:17" x14ac:dyDescent="0.25">
      <c r="B31" s="23" t="s">
        <v>38</v>
      </c>
      <c r="C31" s="23">
        <v>19</v>
      </c>
      <c r="D31" s="24" t="s">
        <v>45</v>
      </c>
      <c r="E31" s="24" t="s">
        <v>43</v>
      </c>
      <c r="F31" s="24" t="s">
        <v>40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14</v>
      </c>
      <c r="P31" s="11">
        <v>20</v>
      </c>
      <c r="Q31" s="11">
        <f t="shared" si="0"/>
        <v>34</v>
      </c>
    </row>
    <row r="32" spans="2:17" x14ac:dyDescent="0.25">
      <c r="B32" s="23" t="s">
        <v>38</v>
      </c>
      <c r="C32" s="23">
        <v>20</v>
      </c>
      <c r="D32" s="24" t="s">
        <v>45</v>
      </c>
      <c r="E32" s="24" t="s">
        <v>40</v>
      </c>
      <c r="F32" s="24" t="s">
        <v>43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14</v>
      </c>
      <c r="P32" s="11">
        <v>15</v>
      </c>
      <c r="Q32" s="11">
        <f t="shared" si="0"/>
        <v>29</v>
      </c>
    </row>
    <row r="33" spans="2:17" x14ac:dyDescent="0.25">
      <c r="B33" s="23" t="s">
        <v>38</v>
      </c>
      <c r="C33" s="23">
        <v>21</v>
      </c>
      <c r="D33" s="24" t="s">
        <v>45</v>
      </c>
      <c r="E33" s="24" t="s">
        <v>43</v>
      </c>
      <c r="F33" s="24" t="s">
        <v>40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22</v>
      </c>
      <c r="P33" s="11">
        <v>11</v>
      </c>
      <c r="Q33" s="11">
        <f t="shared" si="0"/>
        <v>33</v>
      </c>
    </row>
    <row r="34" spans="2:17" x14ac:dyDescent="0.25">
      <c r="B34" s="23" t="s">
        <v>38</v>
      </c>
      <c r="C34" s="23">
        <v>22</v>
      </c>
      <c r="D34" s="24" t="s">
        <v>45</v>
      </c>
      <c r="E34" s="24" t="s">
        <v>40</v>
      </c>
      <c r="F34" s="24" t="s">
        <v>43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22</v>
      </c>
      <c r="P34" s="11">
        <v>19</v>
      </c>
      <c r="Q34" s="11">
        <f t="shared" si="0"/>
        <v>41</v>
      </c>
    </row>
    <row r="35" spans="2:17" x14ac:dyDescent="0.25">
      <c r="B35" s="26" t="s">
        <v>38</v>
      </c>
      <c r="C35" s="26">
        <v>23</v>
      </c>
      <c r="D35" s="27" t="s">
        <v>50</v>
      </c>
      <c r="E35" s="27" t="s">
        <v>49</v>
      </c>
      <c r="F35" s="27" t="s">
        <v>48</v>
      </c>
      <c r="G35" s="11">
        <v>0</v>
      </c>
      <c r="H35" s="11">
        <v>0</v>
      </c>
      <c r="I35" s="11">
        <v>21</v>
      </c>
      <c r="J35" s="11">
        <v>22</v>
      </c>
      <c r="K35" s="11">
        <v>0</v>
      </c>
      <c r="L35" s="11">
        <v>0</v>
      </c>
      <c r="M35" s="11">
        <v>5</v>
      </c>
      <c r="N35" s="11">
        <v>7</v>
      </c>
      <c r="O35" s="11">
        <v>0</v>
      </c>
      <c r="P35" s="11">
        <v>0</v>
      </c>
      <c r="Q35" s="11">
        <f t="shared" si="0"/>
        <v>55</v>
      </c>
    </row>
    <row r="36" spans="2:17" x14ac:dyDescent="0.25">
      <c r="B36" s="26" t="s">
        <v>38</v>
      </c>
      <c r="C36" s="26">
        <v>24</v>
      </c>
      <c r="D36" s="27" t="s">
        <v>50</v>
      </c>
      <c r="E36" s="27" t="s">
        <v>58</v>
      </c>
      <c r="F36" s="27" t="s">
        <v>49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f t="shared" si="0"/>
        <v>0</v>
      </c>
    </row>
    <row r="37" spans="2:17" x14ac:dyDescent="0.25">
      <c r="B37" s="23" t="s">
        <v>38</v>
      </c>
      <c r="C37" s="23">
        <v>25</v>
      </c>
      <c r="D37" s="24" t="s">
        <v>51</v>
      </c>
      <c r="E37" s="24" t="s">
        <v>52</v>
      </c>
      <c r="F37" s="24" t="s">
        <v>57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</v>
      </c>
      <c r="N37" s="11">
        <v>12</v>
      </c>
      <c r="O37" s="11">
        <v>0</v>
      </c>
      <c r="P37" s="11">
        <v>0</v>
      </c>
      <c r="Q37" s="11">
        <f>SUM(G37:P37)</f>
        <v>20</v>
      </c>
    </row>
    <row r="38" spans="2:17" x14ac:dyDescent="0.25">
      <c r="B38" s="23" t="s">
        <v>38</v>
      </c>
      <c r="C38" s="23">
        <v>26</v>
      </c>
      <c r="D38" s="24" t="s">
        <v>51</v>
      </c>
      <c r="E38" s="24" t="s">
        <v>52</v>
      </c>
      <c r="F38" s="24" t="s">
        <v>53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6</v>
      </c>
      <c r="N38" s="11">
        <v>10</v>
      </c>
      <c r="O38" s="11">
        <v>0</v>
      </c>
      <c r="P38" s="11">
        <v>0</v>
      </c>
      <c r="Q38" s="11">
        <f t="shared" ref="Q38" si="1">SUM(G38:P38)</f>
        <v>16</v>
      </c>
    </row>
    <row r="39" spans="2:17" x14ac:dyDescent="0.25">
      <c r="B39" s="22"/>
      <c r="C39" s="22"/>
      <c r="D39" s="12"/>
      <c r="G39" s="12">
        <f>SUM(G13:G38)</f>
        <v>0</v>
      </c>
      <c r="H39" s="12">
        <f t="shared" ref="H39:P39" si="2">SUM(H13:H38)</f>
        <v>0</v>
      </c>
      <c r="I39" s="12">
        <f t="shared" si="2"/>
        <v>21</v>
      </c>
      <c r="J39" s="12">
        <f t="shared" si="2"/>
        <v>22</v>
      </c>
      <c r="K39" s="12">
        <f t="shared" si="2"/>
        <v>0</v>
      </c>
      <c r="L39" s="12">
        <f t="shared" si="2"/>
        <v>0</v>
      </c>
      <c r="M39" s="12">
        <f t="shared" si="2"/>
        <v>19</v>
      </c>
      <c r="N39" s="12">
        <f t="shared" si="2"/>
        <v>29</v>
      </c>
      <c r="O39" s="12">
        <f t="shared" si="2"/>
        <v>358</v>
      </c>
      <c r="P39" s="12">
        <f t="shared" si="2"/>
        <v>403</v>
      </c>
      <c r="Q39" s="28">
        <f>SUM(Q13:Q38)</f>
        <v>852</v>
      </c>
    </row>
    <row r="40" spans="2:17" x14ac:dyDescent="0.25">
      <c r="Q40" s="12">
        <f>SUM(G39:P39)</f>
        <v>852</v>
      </c>
    </row>
    <row r="41" spans="2:17" ht="31.5" x14ac:dyDescent="0.25">
      <c r="D41" s="5" t="s">
        <v>2</v>
      </c>
      <c r="E41" s="5" t="s">
        <v>14</v>
      </c>
      <c r="F41" s="2" t="s">
        <v>15</v>
      </c>
      <c r="G41" s="3" t="s">
        <v>16</v>
      </c>
    </row>
    <row r="42" spans="2:17" x14ac:dyDescent="0.25">
      <c r="D42" s="4" t="s">
        <v>61</v>
      </c>
      <c r="E42" s="4" t="s">
        <v>19</v>
      </c>
      <c r="F42" s="4">
        <v>11</v>
      </c>
      <c r="G42" s="4">
        <f>SUM(Q13:Q38)</f>
        <v>852</v>
      </c>
      <c r="H42" s="12"/>
    </row>
    <row r="45" spans="2:17" x14ac:dyDescent="0.25">
      <c r="E45" t="s">
        <v>71</v>
      </c>
      <c r="F45">
        <f>+G39+I39+K39+M39+O39</f>
        <v>398</v>
      </c>
    </row>
    <row r="46" spans="2:17" x14ac:dyDescent="0.25">
      <c r="E46" t="s">
        <v>70</v>
      </c>
      <c r="F46">
        <f>+H39+J39+L39+N39+P39</f>
        <v>454</v>
      </c>
    </row>
  </sheetData>
  <mergeCells count="17">
    <mergeCell ref="O11:P11"/>
    <mergeCell ref="A1:Q4"/>
    <mergeCell ref="B7:Q7"/>
    <mergeCell ref="B8:Q8"/>
    <mergeCell ref="B9:Q9"/>
    <mergeCell ref="B10:B12"/>
    <mergeCell ref="C10:C12"/>
    <mergeCell ref="D10:D12"/>
    <mergeCell ref="E10:F10"/>
    <mergeCell ref="G10:Q10"/>
    <mergeCell ref="E11:E12"/>
    <mergeCell ref="Q11:Q12"/>
    <mergeCell ref="F11:F12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topLeftCell="F11" zoomScale="145" zoomScaleNormal="145" workbookViewId="0">
      <selection activeCell="H21" sqref="H21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50.2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10" t="s">
        <v>62</v>
      </c>
      <c r="C13" s="10">
        <v>1</v>
      </c>
      <c r="D13" s="11" t="s">
        <v>63</v>
      </c>
      <c r="E13" s="11" t="s">
        <v>64</v>
      </c>
      <c r="F13" s="11" t="s">
        <v>65</v>
      </c>
      <c r="G13" s="11">
        <v>0</v>
      </c>
      <c r="H13" s="11">
        <v>0</v>
      </c>
      <c r="I13" s="11">
        <v>0</v>
      </c>
      <c r="J13" s="11">
        <v>42</v>
      </c>
      <c r="K13" s="11">
        <v>0</v>
      </c>
      <c r="L13" s="11">
        <v>0</v>
      </c>
      <c r="M13" s="11">
        <v>0</v>
      </c>
      <c r="N13" s="11">
        <v>1</v>
      </c>
      <c r="O13" s="11">
        <v>0</v>
      </c>
      <c r="P13" s="11">
        <v>3</v>
      </c>
      <c r="Q13" s="11">
        <f>SUM(G13:P13)</f>
        <v>46</v>
      </c>
    </row>
    <row r="14" spans="1:17" x14ac:dyDescent="0.25">
      <c r="B14" s="10" t="s">
        <v>62</v>
      </c>
      <c r="C14" s="10">
        <v>2</v>
      </c>
      <c r="D14" s="11" t="s">
        <v>68</v>
      </c>
      <c r="E14" s="11" t="s">
        <v>66</v>
      </c>
      <c r="F14" s="11" t="s">
        <v>44</v>
      </c>
      <c r="G14" s="11">
        <v>0</v>
      </c>
      <c r="H14" s="11">
        <v>0</v>
      </c>
      <c r="I14" s="11">
        <v>0</v>
      </c>
      <c r="J14" s="11">
        <v>0</v>
      </c>
      <c r="K14" s="11">
        <v>17</v>
      </c>
      <c r="L14" s="11">
        <v>3</v>
      </c>
      <c r="M14" s="11">
        <v>0</v>
      </c>
      <c r="N14" s="11">
        <v>0</v>
      </c>
      <c r="O14" s="11">
        <v>0</v>
      </c>
      <c r="P14" s="11">
        <v>0</v>
      </c>
      <c r="Q14" s="11">
        <f>SUM(G14:P14)</f>
        <v>20</v>
      </c>
    </row>
    <row r="15" spans="1:17" x14ac:dyDescent="0.25">
      <c r="G15">
        <f>SUM(G13:G14)</f>
        <v>0</v>
      </c>
      <c r="H15">
        <f t="shared" ref="H15:P15" si="0">SUM(H13:H14)</f>
        <v>0</v>
      </c>
      <c r="I15">
        <f t="shared" si="0"/>
        <v>0</v>
      </c>
      <c r="J15">
        <f t="shared" si="0"/>
        <v>42</v>
      </c>
      <c r="K15">
        <f t="shared" si="0"/>
        <v>17</v>
      </c>
      <c r="L15">
        <f t="shared" si="0"/>
        <v>3</v>
      </c>
      <c r="M15">
        <f t="shared" si="0"/>
        <v>0</v>
      </c>
      <c r="N15">
        <f t="shared" si="0"/>
        <v>1</v>
      </c>
      <c r="O15">
        <f t="shared" si="0"/>
        <v>0</v>
      </c>
      <c r="P15">
        <f t="shared" si="0"/>
        <v>3</v>
      </c>
      <c r="Q15">
        <f>SUM(Q13:Q14)</f>
        <v>66</v>
      </c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 t="s">
        <v>67</v>
      </c>
      <c r="E19" s="30" t="s">
        <v>19</v>
      </c>
      <c r="F19" s="30">
        <v>2</v>
      </c>
      <c r="G19" s="30">
        <f>SUM(Q13:Q14)</f>
        <v>66</v>
      </c>
      <c r="H19" s="12"/>
    </row>
    <row r="21" spans="4:8" x14ac:dyDescent="0.25">
      <c r="G21" t="s">
        <v>72</v>
      </c>
      <c r="H21">
        <f>+G14+I14+K14+M14+O14</f>
        <v>17</v>
      </c>
    </row>
    <row r="22" spans="4:8" x14ac:dyDescent="0.25">
      <c r="G22" t="s">
        <v>73</v>
      </c>
      <c r="H22">
        <f>+H15+J15+L15+N15+P15</f>
        <v>49</v>
      </c>
    </row>
    <row r="24" spans="4:8" x14ac:dyDescent="0.25">
      <c r="H24">
        <f>SUM(H21:H23)</f>
        <v>66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9"/>
  <sheetViews>
    <sheetView topLeftCell="A33" zoomScaleNormal="100" workbookViewId="0">
      <selection activeCell="F50" sqref="F50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13.85546875" bestFit="1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74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1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21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59</v>
      </c>
      <c r="F11" s="36" t="s">
        <v>60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23" t="s">
        <v>38</v>
      </c>
      <c r="C13" s="23">
        <v>1</v>
      </c>
      <c r="D13" s="24" t="s">
        <v>47</v>
      </c>
      <c r="E13" s="24" t="s">
        <v>39</v>
      </c>
      <c r="F13" s="24" t="s">
        <v>44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11</v>
      </c>
      <c r="P13" s="11">
        <v>22</v>
      </c>
      <c r="Q13" s="11">
        <f t="shared" ref="Q13:Q36" si="0">SUM(G13:P13)</f>
        <v>33</v>
      </c>
    </row>
    <row r="14" spans="1:17" x14ac:dyDescent="0.25">
      <c r="B14" s="23" t="s">
        <v>38</v>
      </c>
      <c r="C14" s="23">
        <v>2</v>
      </c>
      <c r="D14" s="24" t="s">
        <v>47</v>
      </c>
      <c r="E14" s="24" t="s">
        <v>44</v>
      </c>
      <c r="F14" s="24" t="s">
        <v>54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15</v>
      </c>
      <c r="P14" s="11">
        <v>22</v>
      </c>
      <c r="Q14" s="11">
        <f t="shared" si="0"/>
        <v>37</v>
      </c>
    </row>
    <row r="15" spans="1:17" ht="22.5" x14ac:dyDescent="0.25">
      <c r="B15" s="23" t="s">
        <v>38</v>
      </c>
      <c r="C15" s="23">
        <v>3</v>
      </c>
      <c r="D15" s="24" t="s">
        <v>47</v>
      </c>
      <c r="E15" s="24" t="s">
        <v>46</v>
      </c>
      <c r="F15" s="24" t="s">
        <v>44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19</v>
      </c>
      <c r="P15" s="11">
        <v>21</v>
      </c>
      <c r="Q15" s="11">
        <f t="shared" si="0"/>
        <v>40</v>
      </c>
    </row>
    <row r="16" spans="1:17" x14ac:dyDescent="0.25">
      <c r="B16" s="23" t="s">
        <v>38</v>
      </c>
      <c r="C16" s="23">
        <v>4</v>
      </c>
      <c r="D16" s="24" t="s">
        <v>47</v>
      </c>
      <c r="E16" s="24" t="s">
        <v>44</v>
      </c>
      <c r="F16" s="24" t="s">
        <v>55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19</v>
      </c>
      <c r="P16" s="11">
        <v>18</v>
      </c>
      <c r="Q16" s="11">
        <f t="shared" si="0"/>
        <v>37</v>
      </c>
    </row>
    <row r="17" spans="2:17" x14ac:dyDescent="0.25">
      <c r="B17" s="23" t="s">
        <v>38</v>
      </c>
      <c r="C17" s="23">
        <v>5</v>
      </c>
      <c r="D17" s="24" t="s">
        <v>45</v>
      </c>
      <c r="E17" s="24" t="s">
        <v>24</v>
      </c>
      <c r="F17" s="24" t="s">
        <v>44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14</v>
      </c>
      <c r="P17" s="11">
        <v>19</v>
      </c>
      <c r="Q17" s="11">
        <f t="shared" si="0"/>
        <v>33</v>
      </c>
    </row>
    <row r="18" spans="2:17" x14ac:dyDescent="0.25">
      <c r="B18" s="23" t="s">
        <v>38</v>
      </c>
      <c r="C18" s="23">
        <v>6</v>
      </c>
      <c r="D18" s="24" t="s">
        <v>45</v>
      </c>
      <c r="E18" s="24" t="s">
        <v>44</v>
      </c>
      <c r="F18" s="24" t="s">
        <v>24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14</v>
      </c>
      <c r="P18" s="11">
        <v>17</v>
      </c>
      <c r="Q18" s="11">
        <f t="shared" si="0"/>
        <v>31</v>
      </c>
    </row>
    <row r="19" spans="2:17" x14ac:dyDescent="0.25">
      <c r="B19" s="23" t="s">
        <v>38</v>
      </c>
      <c r="C19" s="23">
        <v>7</v>
      </c>
      <c r="D19" s="24" t="s">
        <v>45</v>
      </c>
      <c r="E19" s="24" t="s">
        <v>41</v>
      </c>
      <c r="F19" s="24" t="s">
        <v>40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22</v>
      </c>
      <c r="P19" s="11">
        <v>20</v>
      </c>
      <c r="Q19" s="11">
        <f t="shared" si="0"/>
        <v>42</v>
      </c>
    </row>
    <row r="20" spans="2:17" x14ac:dyDescent="0.25">
      <c r="B20" s="23" t="s">
        <v>38</v>
      </c>
      <c r="C20" s="23">
        <v>8</v>
      </c>
      <c r="D20" s="24" t="s">
        <v>45</v>
      </c>
      <c r="E20" s="24" t="s">
        <v>40</v>
      </c>
      <c r="F20" s="24" t="s">
        <v>41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15</v>
      </c>
      <c r="P20" s="11">
        <v>20</v>
      </c>
      <c r="Q20" s="11">
        <f t="shared" si="0"/>
        <v>35</v>
      </c>
    </row>
    <row r="21" spans="2:17" x14ac:dyDescent="0.25">
      <c r="B21" s="23" t="s">
        <v>38</v>
      </c>
      <c r="C21" s="23">
        <v>9</v>
      </c>
      <c r="D21" s="24" t="s">
        <v>45</v>
      </c>
      <c r="E21" s="24" t="s">
        <v>41</v>
      </c>
      <c r="F21" s="24" t="s">
        <v>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16</v>
      </c>
      <c r="P21" s="11">
        <v>13</v>
      </c>
      <c r="Q21" s="11">
        <f t="shared" si="0"/>
        <v>29</v>
      </c>
    </row>
    <row r="22" spans="2:17" x14ac:dyDescent="0.25">
      <c r="B22" s="23" t="s">
        <v>38</v>
      </c>
      <c r="C22" s="23">
        <v>10</v>
      </c>
      <c r="D22" s="24" t="s">
        <v>45</v>
      </c>
      <c r="E22" s="24" t="s">
        <v>40</v>
      </c>
      <c r="F22" s="24" t="s">
        <v>41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16</v>
      </c>
      <c r="P22" s="11">
        <v>19</v>
      </c>
      <c r="Q22" s="11">
        <f t="shared" si="0"/>
        <v>35</v>
      </c>
    </row>
    <row r="23" spans="2:17" x14ac:dyDescent="0.25">
      <c r="B23" s="23" t="s">
        <v>38</v>
      </c>
      <c r="C23" s="23">
        <v>11</v>
      </c>
      <c r="D23" s="24" t="s">
        <v>45</v>
      </c>
      <c r="E23" s="24" t="s">
        <v>42</v>
      </c>
      <c r="F23" s="24" t="s">
        <v>40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11</v>
      </c>
      <c r="P23" s="11">
        <v>17</v>
      </c>
      <c r="Q23" s="11">
        <f t="shared" si="0"/>
        <v>28</v>
      </c>
    </row>
    <row r="24" spans="2:17" x14ac:dyDescent="0.25">
      <c r="B24" s="23" t="s">
        <v>38</v>
      </c>
      <c r="C24" s="23">
        <v>12</v>
      </c>
      <c r="D24" s="24" t="s">
        <v>45</v>
      </c>
      <c r="E24" s="24" t="s">
        <v>40</v>
      </c>
      <c r="F24" s="24" t="s">
        <v>56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15</v>
      </c>
      <c r="P24" s="11">
        <v>17</v>
      </c>
      <c r="Q24" s="11">
        <f t="shared" si="0"/>
        <v>32</v>
      </c>
    </row>
    <row r="25" spans="2:17" x14ac:dyDescent="0.25">
      <c r="B25" s="23" t="s">
        <v>38</v>
      </c>
      <c r="C25" s="23">
        <v>13</v>
      </c>
      <c r="D25" s="24" t="s">
        <v>45</v>
      </c>
      <c r="E25" s="24" t="s">
        <v>42</v>
      </c>
      <c r="F25" s="24" t="s">
        <v>40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15</v>
      </c>
      <c r="P25" s="11">
        <v>20</v>
      </c>
      <c r="Q25" s="11">
        <f t="shared" si="0"/>
        <v>35</v>
      </c>
    </row>
    <row r="26" spans="2:17" x14ac:dyDescent="0.25">
      <c r="B26" s="23" t="s">
        <v>38</v>
      </c>
      <c r="C26" s="23">
        <v>14</v>
      </c>
      <c r="D26" s="24" t="s">
        <v>45</v>
      </c>
      <c r="E26" s="24" t="s">
        <v>40</v>
      </c>
      <c r="F26" s="24" t="s">
        <v>56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19</v>
      </c>
      <c r="P26" s="11">
        <v>20</v>
      </c>
      <c r="Q26" s="11">
        <f t="shared" si="0"/>
        <v>39</v>
      </c>
    </row>
    <row r="27" spans="2:17" x14ac:dyDescent="0.25">
      <c r="B27" s="23" t="s">
        <v>38</v>
      </c>
      <c r="C27" s="23">
        <v>15</v>
      </c>
      <c r="D27" s="24" t="s">
        <v>45</v>
      </c>
      <c r="E27" s="24" t="s">
        <v>42</v>
      </c>
      <c r="F27" s="24" t="s">
        <v>40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13</v>
      </c>
      <c r="P27" s="11">
        <v>16</v>
      </c>
      <c r="Q27" s="11">
        <f t="shared" si="0"/>
        <v>29</v>
      </c>
    </row>
    <row r="28" spans="2:17" x14ac:dyDescent="0.25">
      <c r="B28" s="23" t="s">
        <v>38</v>
      </c>
      <c r="C28" s="23">
        <v>16</v>
      </c>
      <c r="D28" s="24" t="s">
        <v>45</v>
      </c>
      <c r="E28" s="24" t="s">
        <v>40</v>
      </c>
      <c r="F28" s="24" t="s">
        <v>56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13</v>
      </c>
      <c r="P28" s="11">
        <v>15</v>
      </c>
      <c r="Q28" s="11">
        <f t="shared" si="0"/>
        <v>28</v>
      </c>
    </row>
    <row r="29" spans="2:17" x14ac:dyDescent="0.25">
      <c r="B29" s="23" t="s">
        <v>38</v>
      </c>
      <c r="C29" s="23">
        <v>17</v>
      </c>
      <c r="D29" s="24" t="s">
        <v>45</v>
      </c>
      <c r="E29" s="24" t="s">
        <v>43</v>
      </c>
      <c r="F29" s="24" t="s">
        <v>40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18</v>
      </c>
      <c r="P29" s="11">
        <v>21</v>
      </c>
      <c r="Q29" s="11">
        <f t="shared" si="0"/>
        <v>39</v>
      </c>
    </row>
    <row r="30" spans="2:17" x14ac:dyDescent="0.25">
      <c r="B30" s="23" t="s">
        <v>38</v>
      </c>
      <c r="C30" s="23">
        <v>18</v>
      </c>
      <c r="D30" s="24" t="s">
        <v>45</v>
      </c>
      <c r="E30" s="24" t="s">
        <v>40</v>
      </c>
      <c r="F30" s="24" t="s">
        <v>43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21</v>
      </c>
      <c r="P30" s="11">
        <v>21</v>
      </c>
      <c r="Q30" s="11">
        <f t="shared" si="0"/>
        <v>42</v>
      </c>
    </row>
    <row r="31" spans="2:17" x14ac:dyDescent="0.25">
      <c r="B31" s="23" t="s">
        <v>38</v>
      </c>
      <c r="C31" s="23">
        <v>19</v>
      </c>
      <c r="D31" s="24" t="s">
        <v>45</v>
      </c>
      <c r="E31" s="24" t="s">
        <v>43</v>
      </c>
      <c r="F31" s="24" t="s">
        <v>40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14</v>
      </c>
      <c r="P31" s="11">
        <v>20</v>
      </c>
      <c r="Q31" s="11">
        <f t="shared" si="0"/>
        <v>34</v>
      </c>
    </row>
    <row r="32" spans="2:17" x14ac:dyDescent="0.25">
      <c r="B32" s="23" t="s">
        <v>38</v>
      </c>
      <c r="C32" s="23">
        <v>20</v>
      </c>
      <c r="D32" s="24" t="s">
        <v>45</v>
      </c>
      <c r="E32" s="24" t="s">
        <v>40</v>
      </c>
      <c r="F32" s="24" t="s">
        <v>43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14</v>
      </c>
      <c r="P32" s="11">
        <v>15</v>
      </c>
      <c r="Q32" s="11">
        <f t="shared" si="0"/>
        <v>29</v>
      </c>
    </row>
    <row r="33" spans="2:17" x14ac:dyDescent="0.25">
      <c r="B33" s="23" t="s">
        <v>38</v>
      </c>
      <c r="C33" s="23">
        <v>21</v>
      </c>
      <c r="D33" s="24" t="s">
        <v>45</v>
      </c>
      <c r="E33" s="24" t="s">
        <v>43</v>
      </c>
      <c r="F33" s="24" t="s">
        <v>40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22</v>
      </c>
      <c r="P33" s="11">
        <v>11</v>
      </c>
      <c r="Q33" s="11">
        <f t="shared" si="0"/>
        <v>33</v>
      </c>
    </row>
    <row r="34" spans="2:17" x14ac:dyDescent="0.25">
      <c r="B34" s="23" t="s">
        <v>38</v>
      </c>
      <c r="C34" s="23">
        <v>22</v>
      </c>
      <c r="D34" s="24" t="s">
        <v>45</v>
      </c>
      <c r="E34" s="24" t="s">
        <v>40</v>
      </c>
      <c r="F34" s="24" t="s">
        <v>43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22</v>
      </c>
      <c r="P34" s="11">
        <v>19</v>
      </c>
      <c r="Q34" s="11">
        <f t="shared" si="0"/>
        <v>41</v>
      </c>
    </row>
    <row r="35" spans="2:17" x14ac:dyDescent="0.25">
      <c r="B35" s="26" t="s">
        <v>38</v>
      </c>
      <c r="C35" s="26">
        <v>23</v>
      </c>
      <c r="D35" s="27" t="s">
        <v>50</v>
      </c>
      <c r="E35" s="27" t="s">
        <v>49</v>
      </c>
      <c r="F35" s="27" t="s">
        <v>48</v>
      </c>
      <c r="G35" s="11">
        <v>0</v>
      </c>
      <c r="H35" s="11">
        <v>0</v>
      </c>
      <c r="I35" s="11">
        <v>21</v>
      </c>
      <c r="J35" s="11">
        <v>22</v>
      </c>
      <c r="K35" s="11">
        <v>0</v>
      </c>
      <c r="L35" s="11">
        <v>0</v>
      </c>
      <c r="M35" s="11">
        <v>5</v>
      </c>
      <c r="N35" s="11">
        <v>7</v>
      </c>
      <c r="O35" s="11">
        <v>0</v>
      </c>
      <c r="P35" s="11">
        <v>0</v>
      </c>
      <c r="Q35" s="11">
        <f t="shared" si="0"/>
        <v>55</v>
      </c>
    </row>
    <row r="36" spans="2:17" x14ac:dyDescent="0.25">
      <c r="B36" s="26" t="s">
        <v>38</v>
      </c>
      <c r="C36" s="26">
        <v>24</v>
      </c>
      <c r="D36" s="27" t="s">
        <v>50</v>
      </c>
      <c r="E36" s="27" t="s">
        <v>58</v>
      </c>
      <c r="F36" s="27" t="s">
        <v>49</v>
      </c>
      <c r="G36" s="11">
        <v>0</v>
      </c>
      <c r="H36" s="11">
        <v>0</v>
      </c>
      <c r="I36" s="11">
        <v>21</v>
      </c>
      <c r="J36" s="11">
        <v>22</v>
      </c>
      <c r="K36" s="11">
        <v>0</v>
      </c>
      <c r="L36" s="11">
        <v>0</v>
      </c>
      <c r="M36" s="11">
        <v>5</v>
      </c>
      <c r="N36" s="11">
        <v>7</v>
      </c>
      <c r="O36" s="11">
        <v>0</v>
      </c>
      <c r="P36" s="11">
        <v>0</v>
      </c>
      <c r="Q36" s="11">
        <f t="shared" si="0"/>
        <v>55</v>
      </c>
    </row>
    <row r="37" spans="2:17" x14ac:dyDescent="0.25">
      <c r="B37" s="23" t="s">
        <v>38</v>
      </c>
      <c r="C37" s="23">
        <v>25</v>
      </c>
      <c r="D37" s="24" t="s">
        <v>51</v>
      </c>
      <c r="E37" s="24" t="s">
        <v>52</v>
      </c>
      <c r="F37" s="24" t="s">
        <v>57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</v>
      </c>
      <c r="N37" s="11">
        <v>12</v>
      </c>
      <c r="O37" s="11">
        <v>0</v>
      </c>
      <c r="P37" s="11">
        <v>0</v>
      </c>
      <c r="Q37" s="11">
        <f>SUM(G37:P37)</f>
        <v>20</v>
      </c>
    </row>
    <row r="38" spans="2:17" x14ac:dyDescent="0.25">
      <c r="B38" s="23" t="s">
        <v>38</v>
      </c>
      <c r="C38" s="23">
        <v>26</v>
      </c>
      <c r="D38" s="24" t="s">
        <v>51</v>
      </c>
      <c r="E38" s="24" t="s">
        <v>52</v>
      </c>
      <c r="F38" s="24" t="s">
        <v>53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6</v>
      </c>
      <c r="N38" s="11">
        <v>10</v>
      </c>
      <c r="O38" s="11">
        <v>0</v>
      </c>
      <c r="P38" s="11">
        <v>0</v>
      </c>
      <c r="Q38" s="11">
        <f t="shared" ref="Q38" si="1">SUM(G38:P38)</f>
        <v>16</v>
      </c>
    </row>
    <row r="39" spans="2:17" x14ac:dyDescent="0.25">
      <c r="B39" s="10" t="s">
        <v>62</v>
      </c>
      <c r="C39" s="10">
        <v>27</v>
      </c>
      <c r="D39" s="11" t="s">
        <v>63</v>
      </c>
      <c r="E39" s="11" t="s">
        <v>64</v>
      </c>
      <c r="F39" s="11" t="s">
        <v>65</v>
      </c>
      <c r="G39" s="11">
        <v>0</v>
      </c>
      <c r="H39" s="11">
        <v>0</v>
      </c>
      <c r="I39" s="11">
        <v>0</v>
      </c>
      <c r="J39" s="11">
        <v>42</v>
      </c>
      <c r="K39" s="11">
        <v>0</v>
      </c>
      <c r="L39" s="11">
        <v>0</v>
      </c>
      <c r="M39" s="11">
        <v>0</v>
      </c>
      <c r="N39" s="11">
        <v>1</v>
      </c>
      <c r="O39" s="11">
        <v>0</v>
      </c>
      <c r="P39" s="11">
        <v>3</v>
      </c>
      <c r="Q39" s="11">
        <f>SUM(G39:P39)</f>
        <v>46</v>
      </c>
    </row>
    <row r="40" spans="2:17" x14ac:dyDescent="0.25">
      <c r="B40" s="10" t="s">
        <v>62</v>
      </c>
      <c r="C40" s="10">
        <v>28</v>
      </c>
      <c r="D40" s="11" t="s">
        <v>68</v>
      </c>
      <c r="E40" s="11" t="s">
        <v>66</v>
      </c>
      <c r="F40" s="11" t="s">
        <v>44</v>
      </c>
      <c r="G40" s="11">
        <v>0</v>
      </c>
      <c r="H40" s="11">
        <v>0</v>
      </c>
      <c r="I40" s="11">
        <v>0</v>
      </c>
      <c r="J40" s="11">
        <v>0</v>
      </c>
      <c r="K40" s="11">
        <v>17</v>
      </c>
      <c r="L40" s="11">
        <v>3</v>
      </c>
      <c r="M40" s="11">
        <v>0</v>
      </c>
      <c r="N40" s="11">
        <v>0</v>
      </c>
      <c r="O40" s="11">
        <v>0</v>
      </c>
      <c r="P40" s="11">
        <v>0</v>
      </c>
      <c r="Q40" s="11">
        <f>SUM(G40:P40)</f>
        <v>20</v>
      </c>
    </row>
    <row r="41" spans="2:17" ht="34.5" customHeight="1" x14ac:dyDescent="0.25"/>
    <row r="42" spans="2:17" ht="31.5" x14ac:dyDescent="0.25">
      <c r="D42" s="5" t="s">
        <v>2</v>
      </c>
      <c r="E42" s="5" t="s">
        <v>14</v>
      </c>
      <c r="F42" s="2" t="s">
        <v>15</v>
      </c>
      <c r="G42" s="3" t="s">
        <v>16</v>
      </c>
    </row>
    <row r="43" spans="2:17" x14ac:dyDescent="0.25">
      <c r="D43" s="4" t="s">
        <v>69</v>
      </c>
      <c r="E43" s="4" t="s">
        <v>19</v>
      </c>
      <c r="F43" s="4">
        <v>11</v>
      </c>
      <c r="G43" s="4">
        <v>973</v>
      </c>
      <c r="H43" s="12"/>
    </row>
    <row r="45" spans="2:17" x14ac:dyDescent="0.25">
      <c r="E45" t="s">
        <v>72</v>
      </c>
      <c r="F45">
        <f>+'Mayo 2021'!F45+'Junio 2021 '!H21</f>
        <v>415</v>
      </c>
    </row>
    <row r="46" spans="2:17" x14ac:dyDescent="0.25">
      <c r="E46" t="s">
        <v>74</v>
      </c>
      <c r="F46">
        <f>+'Mayo 2021'!F46+'Junio 2021 '!H22</f>
        <v>503</v>
      </c>
    </row>
    <row r="47" spans="2:17" x14ac:dyDescent="0.25">
      <c r="E47" t="s">
        <v>75</v>
      </c>
    </row>
    <row r="48" spans="2:17" x14ac:dyDescent="0.25">
      <c r="F48">
        <f>SUM(F45:F47)</f>
        <v>918</v>
      </c>
    </row>
    <row r="49" spans="6:6" x14ac:dyDescent="0.25">
      <c r="F49">
        <f>+'Mayo 2021'!G42+'Junio 2021 '!G19</f>
        <v>918</v>
      </c>
    </row>
  </sheetData>
  <mergeCells count="17">
    <mergeCell ref="O11:P11"/>
    <mergeCell ref="A1:Q4"/>
    <mergeCell ref="B7:Q7"/>
    <mergeCell ref="B8:Q8"/>
    <mergeCell ref="B9:Q9"/>
    <mergeCell ref="B10:B12"/>
    <mergeCell ref="C10:C12"/>
    <mergeCell ref="D10:D12"/>
    <mergeCell ref="E10:F10"/>
    <mergeCell ref="G10:Q10"/>
    <mergeCell ref="E11:E12"/>
    <mergeCell ref="Q11:Q12"/>
    <mergeCell ref="F11:F12"/>
    <mergeCell ref="G11:H11"/>
    <mergeCell ref="I11:J11"/>
    <mergeCell ref="K11:L11"/>
    <mergeCell ref="M11:N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2"/>
  <sheetViews>
    <sheetView topLeftCell="E5" zoomScale="145" zoomScaleNormal="145" workbookViewId="0">
      <selection activeCell="B13" sqref="B13:P15"/>
    </sheetView>
  </sheetViews>
  <sheetFormatPr baseColWidth="10" defaultRowHeight="15" x14ac:dyDescent="0.25"/>
  <cols>
    <col min="4" max="4" width="26" customWidth="1"/>
    <col min="5" max="5" width="26.5703125" customWidth="1"/>
    <col min="6" max="6" width="31.4257812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50.2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10" t="s">
        <v>76</v>
      </c>
      <c r="C13" s="10">
        <v>1</v>
      </c>
      <c r="D13" s="11" t="s">
        <v>77</v>
      </c>
      <c r="E13" s="11" t="s">
        <v>78</v>
      </c>
      <c r="F13" s="11" t="s">
        <v>79</v>
      </c>
      <c r="G13" s="6">
        <v>0</v>
      </c>
      <c r="H13" s="6">
        <v>0</v>
      </c>
      <c r="I13" s="6">
        <v>0</v>
      </c>
      <c r="J13" s="6">
        <v>0</v>
      </c>
      <c r="K13" s="6">
        <v>10</v>
      </c>
      <c r="L13" s="6">
        <v>10</v>
      </c>
      <c r="M13" s="6">
        <v>0</v>
      </c>
      <c r="N13" s="6">
        <v>0</v>
      </c>
      <c r="O13" s="6">
        <v>0</v>
      </c>
      <c r="P13" s="6">
        <v>0</v>
      </c>
      <c r="Q13" s="6">
        <f>SUM(G13:P13)</f>
        <v>20</v>
      </c>
    </row>
    <row r="14" spans="1:17" x14ac:dyDescent="0.25">
      <c r="B14" s="10" t="s">
        <v>76</v>
      </c>
      <c r="C14" s="10">
        <v>2</v>
      </c>
      <c r="D14" s="11" t="s">
        <v>77</v>
      </c>
      <c r="E14" s="11" t="s">
        <v>80</v>
      </c>
      <c r="F14" s="11" t="s">
        <v>79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f t="shared" ref="Q14:Q15" si="0">SUM(G14:P14)</f>
        <v>1</v>
      </c>
    </row>
    <row r="15" spans="1:17" x14ac:dyDescent="0.25">
      <c r="B15" s="10" t="s">
        <v>76</v>
      </c>
      <c r="C15" s="10">
        <v>3</v>
      </c>
      <c r="D15" s="11" t="s">
        <v>77</v>
      </c>
      <c r="E15" s="11" t="s">
        <v>79</v>
      </c>
      <c r="F15" s="11" t="s">
        <v>81</v>
      </c>
      <c r="G15" s="6">
        <v>13</v>
      </c>
      <c r="H15" s="6">
        <v>11</v>
      </c>
      <c r="I15" s="6">
        <v>9</v>
      </c>
      <c r="J15" s="6">
        <v>9</v>
      </c>
      <c r="K15" s="6">
        <v>0</v>
      </c>
      <c r="L15" s="6">
        <v>0</v>
      </c>
      <c r="M15" s="6">
        <v>8</v>
      </c>
      <c r="N15" s="6">
        <v>5</v>
      </c>
      <c r="O15" s="6">
        <v>0</v>
      </c>
      <c r="P15" s="6">
        <v>0</v>
      </c>
      <c r="Q15" s="6">
        <f t="shared" si="0"/>
        <v>55</v>
      </c>
    </row>
    <row r="18" spans="4:8" ht="31.5" x14ac:dyDescent="0.25">
      <c r="D18" s="29" t="s">
        <v>2</v>
      </c>
      <c r="E18" s="29" t="s">
        <v>14</v>
      </c>
      <c r="F18" s="3" t="s">
        <v>15</v>
      </c>
      <c r="G18" s="3" t="s">
        <v>16</v>
      </c>
    </row>
    <row r="19" spans="4:8" x14ac:dyDescent="0.25">
      <c r="D19" s="30" t="s">
        <v>67</v>
      </c>
      <c r="E19" s="30" t="s">
        <v>19</v>
      </c>
      <c r="F19" s="30">
        <v>2</v>
      </c>
      <c r="G19" s="30">
        <f>SUM(Q13:Q15)</f>
        <v>76</v>
      </c>
      <c r="H19" s="12"/>
    </row>
    <row r="21" spans="4:8" x14ac:dyDescent="0.25">
      <c r="G21" t="s">
        <v>72</v>
      </c>
      <c r="H21">
        <f>+G15+I15+M15+K13</f>
        <v>40</v>
      </c>
    </row>
    <row r="22" spans="4:8" x14ac:dyDescent="0.25">
      <c r="G22" t="s">
        <v>73</v>
      </c>
      <c r="H22">
        <f>+H15+J15+N15+L13+N14</f>
        <v>36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3"/>
  <sheetViews>
    <sheetView topLeftCell="G10" zoomScale="145" zoomScaleNormal="145" workbookViewId="0">
      <selection activeCell="B13" sqref="B13:Q16"/>
    </sheetView>
  </sheetViews>
  <sheetFormatPr baseColWidth="10" defaultRowHeight="15" x14ac:dyDescent="0.25"/>
  <cols>
    <col min="1" max="1" width="2.140625" customWidth="1"/>
    <col min="4" max="4" width="26" customWidth="1"/>
    <col min="5" max="5" width="26.5703125" customWidth="1"/>
    <col min="6" max="6" width="38.85546875" customWidth="1"/>
    <col min="7" max="7" width="20.7109375" customWidth="1"/>
  </cols>
  <sheetData>
    <row r="1" spans="1:17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3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3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3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5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" customHeight="1" x14ac:dyDescent="0.25">
      <c r="B7" s="39" t="s">
        <v>35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ht="15" customHeight="1" x14ac:dyDescent="0.25">
      <c r="B8" s="39" t="s">
        <v>20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ht="23.25" x14ac:dyDescent="0.25">
      <c r="B9" s="7"/>
      <c r="C9" s="7"/>
      <c r="D9" s="7"/>
      <c r="E9" s="7"/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25">
      <c r="B10" s="40" t="s">
        <v>17</v>
      </c>
      <c r="C10" s="41" t="s">
        <v>2</v>
      </c>
      <c r="D10" s="36" t="s">
        <v>12</v>
      </c>
      <c r="E10" s="36" t="s">
        <v>11</v>
      </c>
      <c r="F10" s="36"/>
      <c r="G10" s="36" t="s">
        <v>3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B11" s="40"/>
      <c r="C11" s="42"/>
      <c r="D11" s="36"/>
      <c r="E11" s="36" t="s">
        <v>0</v>
      </c>
      <c r="F11" s="36" t="s">
        <v>1</v>
      </c>
      <c r="G11" s="31" t="s">
        <v>4</v>
      </c>
      <c r="H11" s="31"/>
      <c r="I11" s="31" t="s">
        <v>5</v>
      </c>
      <c r="J11" s="31"/>
      <c r="K11" s="31" t="s">
        <v>6</v>
      </c>
      <c r="L11" s="31"/>
      <c r="M11" s="31" t="s">
        <v>7</v>
      </c>
      <c r="N11" s="31"/>
      <c r="O11" s="31" t="s">
        <v>8</v>
      </c>
      <c r="P11" s="31"/>
      <c r="Q11" s="32" t="s">
        <v>13</v>
      </c>
    </row>
    <row r="12" spans="1:17" x14ac:dyDescent="0.25">
      <c r="B12" s="41"/>
      <c r="C12" s="42"/>
      <c r="D12" s="37"/>
      <c r="E12" s="37"/>
      <c r="F12" s="37"/>
      <c r="G12" s="25" t="s">
        <v>9</v>
      </c>
      <c r="H12" s="25" t="s">
        <v>10</v>
      </c>
      <c r="I12" s="25" t="s">
        <v>9</v>
      </c>
      <c r="J12" s="25" t="s">
        <v>10</v>
      </c>
      <c r="K12" s="25" t="s">
        <v>9</v>
      </c>
      <c r="L12" s="25" t="s">
        <v>10</v>
      </c>
      <c r="M12" s="25" t="s">
        <v>9</v>
      </c>
      <c r="N12" s="25" t="s">
        <v>10</v>
      </c>
      <c r="O12" s="25" t="s">
        <v>9</v>
      </c>
      <c r="P12" s="25" t="s">
        <v>10</v>
      </c>
      <c r="Q12" s="43"/>
    </row>
    <row r="13" spans="1:17" x14ac:dyDescent="0.25">
      <c r="B13" s="10" t="s">
        <v>82</v>
      </c>
      <c r="C13" s="10">
        <v>1</v>
      </c>
      <c r="D13" s="11" t="s">
        <v>77</v>
      </c>
      <c r="E13" s="11" t="s">
        <v>81</v>
      </c>
      <c r="F13" s="11" t="s">
        <v>83</v>
      </c>
      <c r="G13" s="6">
        <v>4</v>
      </c>
      <c r="H13" s="6">
        <v>4</v>
      </c>
      <c r="I13" s="6">
        <v>0</v>
      </c>
      <c r="J13" s="6">
        <v>0</v>
      </c>
      <c r="K13" s="6">
        <v>10</v>
      </c>
      <c r="L13" s="6">
        <v>15</v>
      </c>
      <c r="M13" s="6">
        <v>4</v>
      </c>
      <c r="N13" s="6">
        <v>8</v>
      </c>
      <c r="O13" s="6">
        <v>4</v>
      </c>
      <c r="P13" s="6">
        <v>6</v>
      </c>
      <c r="Q13" s="6">
        <f>SUM(G13:P13)</f>
        <v>55</v>
      </c>
    </row>
    <row r="14" spans="1:17" ht="15" customHeight="1" x14ac:dyDescent="0.25">
      <c r="B14" s="10" t="s">
        <v>82</v>
      </c>
      <c r="C14" s="10">
        <v>2</v>
      </c>
      <c r="D14" s="11" t="s">
        <v>84</v>
      </c>
      <c r="E14" s="11" t="s">
        <v>86</v>
      </c>
      <c r="F14" s="11" t="s">
        <v>87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15</v>
      </c>
      <c r="N14" s="6">
        <v>17</v>
      </c>
      <c r="O14" s="6">
        <v>0</v>
      </c>
      <c r="P14" s="6">
        <v>0</v>
      </c>
      <c r="Q14" s="6">
        <f t="shared" ref="Q14" si="0">SUM(G14:P14)</f>
        <v>32</v>
      </c>
    </row>
    <row r="15" spans="1:17" x14ac:dyDescent="0.25">
      <c r="B15" s="10" t="s">
        <v>82</v>
      </c>
      <c r="C15" s="10">
        <v>3</v>
      </c>
      <c r="D15" s="11" t="s">
        <v>85</v>
      </c>
      <c r="E15" s="11" t="s">
        <v>86</v>
      </c>
      <c r="F15" s="11" t="s">
        <v>88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12</v>
      </c>
      <c r="N15" s="6">
        <v>18</v>
      </c>
      <c r="O15" s="6">
        <v>0</v>
      </c>
      <c r="P15" s="6">
        <v>0</v>
      </c>
      <c r="Q15" s="6">
        <f>SUM(G15:P15)</f>
        <v>30</v>
      </c>
    </row>
    <row r="16" spans="1:17" x14ac:dyDescent="0.25">
      <c r="B16" s="10" t="s">
        <v>82</v>
      </c>
      <c r="C16" s="10">
        <v>4</v>
      </c>
      <c r="D16" s="11" t="s">
        <v>85</v>
      </c>
      <c r="E16" s="11" t="s">
        <v>86</v>
      </c>
      <c r="F16" s="11" t="s">
        <v>89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11</v>
      </c>
      <c r="N16" s="6">
        <v>15</v>
      </c>
      <c r="O16" s="6">
        <v>0</v>
      </c>
      <c r="P16" s="6">
        <v>0</v>
      </c>
      <c r="Q16" s="6">
        <f t="shared" ref="Q16" si="1">SUM(G16:P16)</f>
        <v>26</v>
      </c>
    </row>
    <row r="19" spans="4:8" ht="31.5" x14ac:dyDescent="0.25">
      <c r="D19" s="29" t="s">
        <v>2</v>
      </c>
      <c r="E19" s="29" t="s">
        <v>14</v>
      </c>
      <c r="F19" s="3" t="s">
        <v>15</v>
      </c>
      <c r="G19" s="3" t="s">
        <v>16</v>
      </c>
    </row>
    <row r="20" spans="4:8" x14ac:dyDescent="0.25">
      <c r="D20" s="30" t="s">
        <v>31</v>
      </c>
      <c r="E20" s="30" t="s">
        <v>19</v>
      </c>
      <c r="F20" s="30">
        <v>5</v>
      </c>
      <c r="G20" s="30">
        <f>SUM(Q13:Q16)</f>
        <v>143</v>
      </c>
      <c r="H20" s="12"/>
    </row>
    <row r="22" spans="4:8" x14ac:dyDescent="0.25">
      <c r="G22" t="s">
        <v>72</v>
      </c>
      <c r="H22">
        <f>+G13+G14+G15+G16+I13+I14+I15+I16+K13+K14+K15+K16+M13+M14+M15+M16+O13+O14+O15+O16</f>
        <v>60</v>
      </c>
    </row>
    <row r="23" spans="4:8" x14ac:dyDescent="0.25">
      <c r="G23" t="s">
        <v>73</v>
      </c>
      <c r="H23">
        <f>+H13+H14+H15+J13+J14+J15+L13+L14+L15+N13+N14+N15+P13+P14+P15</f>
        <v>68</v>
      </c>
    </row>
  </sheetData>
  <mergeCells count="16">
    <mergeCell ref="Q11:Q12"/>
    <mergeCell ref="A1:Q6"/>
    <mergeCell ref="B7:Q7"/>
    <mergeCell ref="B8:Q8"/>
    <mergeCell ref="B10:B12"/>
    <mergeCell ref="C10:C12"/>
    <mergeCell ref="D10:D12"/>
    <mergeCell ref="E10:F10"/>
    <mergeCell ref="G10:Q10"/>
    <mergeCell ref="E11:E12"/>
    <mergeCell ref="F11:F12"/>
    <mergeCell ref="G11:H11"/>
    <mergeCell ref="I11:J11"/>
    <mergeCell ref="K11:L11"/>
    <mergeCell ref="M11:N11"/>
    <mergeCell ref="O11:P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 2021</vt:lpstr>
      <vt:lpstr>Febrero 2021</vt:lpstr>
      <vt:lpstr>Marzo 2021</vt:lpstr>
      <vt:lpstr>Abril 2021</vt:lpstr>
      <vt:lpstr>Mayo 2021</vt:lpstr>
      <vt:lpstr>Junio 2021 </vt:lpstr>
      <vt:lpstr>2do trimestre</vt:lpstr>
      <vt:lpstr>Julio 2021  </vt:lpstr>
      <vt:lpstr>Agosto  2021</vt:lpstr>
      <vt:lpstr>Sep  2021</vt:lpstr>
      <vt:lpstr>3er trimestre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dcterms:created xsi:type="dcterms:W3CDTF">2020-02-21T21:48:55Z</dcterms:created>
  <dcterms:modified xsi:type="dcterms:W3CDTF">2021-10-06T16:58:29Z</dcterms:modified>
</cp:coreProperties>
</file>